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Лист1!$A$1:$AA$181</definedName>
  </definedNames>
  <calcPr calcId="145621"/>
</workbook>
</file>

<file path=xl/calcChain.xml><?xml version="1.0" encoding="utf-8"?>
<calcChain xmlns="http://schemas.openxmlformats.org/spreadsheetml/2006/main">
  <c r="Y25" i="1" l="1"/>
  <c r="Y63" i="1"/>
  <c r="Y77" i="1" l="1"/>
  <c r="Y62" i="1" s="1"/>
  <c r="Y92" i="1"/>
  <c r="X92" i="1"/>
  <c r="Z107" i="1"/>
  <c r="Z106" i="1"/>
  <c r="Z50" i="1"/>
  <c r="Z49" i="1"/>
  <c r="Y127" i="1"/>
  <c r="Y126" i="1"/>
  <c r="X147" i="1" l="1"/>
  <c r="Y147" i="1"/>
  <c r="W147" i="1"/>
  <c r="Z159" i="1"/>
  <c r="Z158" i="1"/>
  <c r="Z156" i="1"/>
  <c r="Z155" i="1"/>
  <c r="Z151" i="1"/>
  <c r="Z150" i="1"/>
  <c r="W92" i="1"/>
  <c r="Z102" i="1"/>
  <c r="Z101" i="1"/>
  <c r="Z97" i="1"/>
  <c r="Z98" i="1"/>
  <c r="Z95" i="1"/>
  <c r="Z94" i="1"/>
  <c r="X77" i="1"/>
  <c r="X62" i="1" s="1"/>
  <c r="W77" i="1"/>
  <c r="W76" i="1"/>
  <c r="Z82" i="1"/>
  <c r="Z81" i="1"/>
  <c r="Z79" i="1"/>
  <c r="Z78" i="1"/>
  <c r="Z74" i="1"/>
  <c r="Z73" i="1"/>
  <c r="Z71" i="1"/>
  <c r="Z70" i="1"/>
  <c r="Z68" i="1"/>
  <c r="Z67" i="1"/>
  <c r="Z65" i="1"/>
  <c r="Z64" i="1"/>
  <c r="Z46" i="1"/>
  <c r="Z45" i="1"/>
  <c r="Z34" i="1"/>
  <c r="X25" i="1"/>
  <c r="W25" i="1"/>
  <c r="Z35" i="1"/>
  <c r="Z30" i="1"/>
  <c r="X108" i="1"/>
  <c r="Y108" i="1"/>
  <c r="W108" i="1"/>
  <c r="Z112" i="1"/>
  <c r="Z111" i="1"/>
  <c r="W28" i="1"/>
  <c r="X28" i="1"/>
  <c r="Y28" i="1"/>
  <c r="Z48" i="1"/>
  <c r="Z174" i="1"/>
  <c r="Z173" i="1"/>
  <c r="Z172" i="1"/>
  <c r="Z171" i="1"/>
  <c r="Z168" i="1"/>
  <c r="Z166" i="1"/>
  <c r="Z165" i="1"/>
  <c r="Z164" i="1"/>
  <c r="Z163" i="1"/>
  <c r="Z162" i="1"/>
  <c r="Z161" i="1"/>
  <c r="Z160" i="1"/>
  <c r="Z157" i="1"/>
  <c r="Z154" i="1"/>
  <c r="Z153" i="1"/>
  <c r="Z152" i="1"/>
  <c r="V147" i="1"/>
  <c r="U147" i="1"/>
  <c r="T147" i="1"/>
  <c r="Z146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X127" i="1"/>
  <c r="W127" i="1"/>
  <c r="V127" i="1"/>
  <c r="T127" i="1"/>
  <c r="X126" i="1"/>
  <c r="W126" i="1"/>
  <c r="V126" i="1"/>
  <c r="V124" i="1" s="1"/>
  <c r="U126" i="1"/>
  <c r="U124" i="1" s="1"/>
  <c r="U123" i="1" s="1"/>
  <c r="T126" i="1"/>
  <c r="T124" i="1" s="1"/>
  <c r="Y124" i="1"/>
  <c r="X124" i="1"/>
  <c r="Z122" i="1"/>
  <c r="Z121" i="1"/>
  <c r="Z120" i="1"/>
  <c r="Z118" i="1"/>
  <c r="Z117" i="1"/>
  <c r="Z116" i="1"/>
  <c r="Z115" i="1"/>
  <c r="Z114" i="1"/>
  <c r="Z113" i="1"/>
  <c r="Z109" i="1"/>
  <c r="V108" i="1"/>
  <c r="U108" i="1"/>
  <c r="T108" i="1"/>
  <c r="Z105" i="1"/>
  <c r="Z104" i="1"/>
  <c r="Z103" i="1"/>
  <c r="Z100" i="1"/>
  <c r="Z99" i="1"/>
  <c r="Z96" i="1"/>
  <c r="V92" i="1"/>
  <c r="U92" i="1"/>
  <c r="T92" i="1"/>
  <c r="Z89" i="1"/>
  <c r="Z86" i="1"/>
  <c r="Z85" i="1"/>
  <c r="Z84" i="1"/>
  <c r="Z83" i="1"/>
  <c r="Z80" i="1"/>
  <c r="Z77" i="1"/>
  <c r="V76" i="1"/>
  <c r="U76" i="1"/>
  <c r="T76" i="1"/>
  <c r="Z76" i="1" s="1"/>
  <c r="Z75" i="1"/>
  <c r="Z72" i="1"/>
  <c r="Z69" i="1"/>
  <c r="Z66" i="1"/>
  <c r="X63" i="1"/>
  <c r="W63" i="1"/>
  <c r="V63" i="1"/>
  <c r="U63" i="1"/>
  <c r="T63" i="1"/>
  <c r="V62" i="1"/>
  <c r="U62" i="1"/>
  <c r="T62" i="1"/>
  <c r="Z59" i="1"/>
  <c r="Z58" i="1"/>
  <c r="Z57" i="1"/>
  <c r="Z56" i="1"/>
  <c r="Z55" i="1"/>
  <c r="Z54" i="1"/>
  <c r="Z53" i="1"/>
  <c r="Z52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l="1"/>
  <c r="Y123" i="1"/>
  <c r="Z147" i="1"/>
  <c r="T123" i="1"/>
  <c r="V123" i="1"/>
  <c r="T25" i="1"/>
  <c r="T24" i="1" s="1"/>
  <c r="Y24" i="1"/>
  <c r="Y18" i="1" s="1"/>
  <c r="X24" i="1"/>
  <c r="W62" i="1"/>
  <c r="W24" i="1" s="1"/>
  <c r="V24" i="1"/>
  <c r="Z25" i="1"/>
  <c r="Z108" i="1"/>
  <c r="U18" i="1"/>
  <c r="Z126" i="1"/>
  <c r="Z28" i="1"/>
  <c r="Z63" i="1"/>
  <c r="Z92" i="1"/>
  <c r="T18" i="1"/>
  <c r="Z127" i="1"/>
  <c r="X123" i="1"/>
  <c r="W124" i="1"/>
  <c r="W123" i="1" s="1"/>
  <c r="X18" i="1" l="1"/>
  <c r="Z62" i="1"/>
  <c r="W18" i="1"/>
  <c r="Z24" i="1"/>
  <c r="V18" i="1"/>
  <c r="Z124" i="1"/>
  <c r="Z123" i="1"/>
  <c r="Z18" i="1" l="1"/>
</calcChain>
</file>

<file path=xl/sharedStrings.xml><?xml version="1.0" encoding="utf-8"?>
<sst xmlns="http://schemas.openxmlformats.org/spreadsheetml/2006/main" count="1539" uniqueCount="182">
  <si>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</si>
  <si>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</si>
  <si>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</si>
  <si>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</si>
  <si>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</si>
  <si>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</si>
  <si>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</si>
  <si>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</si>
  <si>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</si>
  <si>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</si>
  <si>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</si>
  <si>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</si>
  <si>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</si>
  <si>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</si>
  <si>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</si>
  <si>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</si>
  <si>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</si>
  <si>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</si>
  <si>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</si>
  <si>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</si>
  <si>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</si>
  <si>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</si>
  <si>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</si>
  <si>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</si>
  <si>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</si>
  <si>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</si>
  <si>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</si>
  <si>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</si>
  <si>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</si>
  <si>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</si>
  <si>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</si>
  <si>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</si>
  <si>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</si>
  <si>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</si>
  <si>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</si>
  <si>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</si>
  <si>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</si>
  <si>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</si>
  <si>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</si>
  <si>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</si>
  <si>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</si>
  <si>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</si>
  <si>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</si>
  <si>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</si>
  <si>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</si>
  <si>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</si>
  <si>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</si>
  <si>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</si>
  <si>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</si>
  <si>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</si>
  <si>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</si>
  <si>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</si>
  <si>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</si>
  <si>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</si>
  <si>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</si>
  <si>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</si>
  <si>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</si>
  <si>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</si>
  <si>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</si>
  <si>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</si>
  <si>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</si>
  <si>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</si>
  <si>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</si>
  <si>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</si>
  <si>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</si>
  <si>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</si>
  <si>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</si>
  <si>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</si>
  <si>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</si>
  <si>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</si>
  <si>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</si>
  <si>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</si>
  <si>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</si>
  <si>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</si>
  <si>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</si>
  <si>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</si>
  <si>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</si>
  <si>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</si>
  <si>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</si>
  <si>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</si>
  <si>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</si>
  <si>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</si>
  <si>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</si>
  <si>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</si>
  <si>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</si>
  <si>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</si>
  <si>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</si>
  <si>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</si>
  <si>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</si>
  <si>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</si>
  <si>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</si>
  <si>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</si>
  <si>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</si>
  <si>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</si>
  <si>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</si>
  <si>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</si>
  <si>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</si>
  <si>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</si>
  <si>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</si>
  <si>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</si>
  <si>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</si>
  <si>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</si>
  <si>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</si>
  <si>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</si>
  <si>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</si>
  <si>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</si>
  <si>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</si>
  <si>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</si>
  <si>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</si>
  <si>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</si>
  <si>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</si>
  <si>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</si>
  <si>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</si>
  <si>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</si>
  <si>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</si>
  <si>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</si>
  <si>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</si>
  <si>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</si>
  <si>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</si>
  <si>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</si>
  <si>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</si>
  <si>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</si>
  <si>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</si>
  <si>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</si>
  <si>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</si>
  <si>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</si>
  <si>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</si>
  <si>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</si>
  <si>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</si>
  <si>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</si>
  <si>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</si>
  <si>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</si>
  <si>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</si>
  <si>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</si>
  <si>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</si>
  <si>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</si>
  <si>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</si>
  <si>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</si>
  <si>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</si>
  <si>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</si>
  <si>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</si>
  <si>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</si>
  <si>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</si>
  <si>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</si>
  <si>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</si>
  <si>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</si>
  <si>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</si>
  <si>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</si>
  <si>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</si>
  <si>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</si>
  <si>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</si>
  <si>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</si>
  <si>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</si>
  <si>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</si>
  <si>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</si>
  <si>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</si>
  <si>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</si>
  <si>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</si>
  <si>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</si>
  <si>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</si>
  <si>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</si>
  <si>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</si>
  <si>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</si>
  <si>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</si>
  <si>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</si>
  <si>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</si>
  <si>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 и погашение кредиторской задолженности»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</si>
  <si>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</si>
  <si>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</si>
  <si>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1928» 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</si>
  <si>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</si>
  <si>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</si>
  <si>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Мероприятие 3.05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инвалидов и ветеранов (за исключением государственных (муниципальных) учреждений) на обеспечение части затрат, связанных с осуществлением уставной деятельности,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</si>
  <si>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получивших субсидии на обеспечение части затрат, связанных с осуществлением уставной деятельности»</t>
    </r>
  </si>
  <si>
    <t>Заместитель Главы Администрации города Твери                                                                                                                                                                         Л.Г. Хоменко</t>
  </si>
  <si>
    <t>Приложение 1</t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</si>
  <si>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</si>
  <si>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>Мероприятие 1.11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</si>
  <si>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</si>
  <si>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Мероприятие 2.08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</si>
  <si>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</si>
  <si>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t>к постановлению Администрации города Твери
от «05» августа 2020 № 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</si>
</sst>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20" fillId="0" borderId="0" xfId="0" applyNumberFormat="1" applyFont="1" applyFill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3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5"/>
  <sheetViews>
    <sheetView tabSelected="1" zoomScale="60" zoomScaleNormal="60" workbookViewId="0">
      <selection activeCell="V3" sqref="V3:AA3"/>
    </sheetView>
  </sheetViews>
  <sheetFormatPr defaultRowHeight="18.75" x14ac:dyDescent="0.3"/>
  <cols>
    <col min="1" max="1" width="4.7109375" style="127" customWidth="1"/>
    <col min="2" max="2" width="5.140625" style="127" customWidth="1"/>
    <col min="3" max="3" width="4.85546875" style="128" customWidth="1"/>
    <col min="4" max="6" width="4.42578125" style="128" customWidth="1"/>
    <col min="7" max="7" width="5" style="128" customWidth="1"/>
    <col min="8" max="8" width="4.42578125" style="128" customWidth="1"/>
    <col min="9" max="17" width="4.42578125" style="127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2" customWidth="1"/>
    <col min="30" max="30" width="9.7109375" style="5" bestFit="1" customWidth="1"/>
    <col min="31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0"/>
      <c r="B1" s="100"/>
      <c r="C1" s="100"/>
      <c r="D1" s="100"/>
      <c r="E1" s="100"/>
      <c r="F1" s="100"/>
      <c r="G1" s="100"/>
      <c r="H1" s="10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0"/>
      <c r="B2" s="100"/>
      <c r="C2" s="100"/>
      <c r="D2" s="100"/>
      <c r="E2" s="100"/>
      <c r="F2" s="100"/>
      <c r="G2" s="100"/>
      <c r="H2" s="10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57" t="s">
        <v>175</v>
      </c>
      <c r="W2" s="157"/>
      <c r="X2" s="157"/>
      <c r="Y2" s="157"/>
      <c r="Z2" s="157"/>
      <c r="AA2" s="157"/>
      <c r="AB2" s="7"/>
      <c r="AC2" s="8"/>
      <c r="AD2" s="8"/>
      <c r="AE2" s="8"/>
      <c r="AF2" s="8"/>
      <c r="AG2" s="8"/>
    </row>
    <row r="3" spans="1:75" ht="42.75" customHeight="1" x14ac:dyDescent="0.25">
      <c r="A3" s="100"/>
      <c r="B3" s="100"/>
      <c r="C3" s="100"/>
      <c r="D3" s="100"/>
      <c r="E3" s="100"/>
      <c r="F3" s="100"/>
      <c r="G3" s="100"/>
      <c r="H3" s="10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58" t="s">
        <v>181</v>
      </c>
      <c r="W3" s="158"/>
      <c r="X3" s="158"/>
      <c r="Y3" s="158"/>
      <c r="Z3" s="158"/>
      <c r="AA3" s="158"/>
      <c r="AB3" s="7"/>
      <c r="AC3" s="8"/>
      <c r="AD3" s="8"/>
      <c r="AE3" s="8"/>
      <c r="AF3" s="8"/>
      <c r="AG3" s="8"/>
    </row>
    <row r="4" spans="1:75" ht="15.75" customHeight="1" x14ac:dyDescent="0.25">
      <c r="A4" s="100"/>
      <c r="B4" s="100"/>
      <c r="C4" s="100"/>
      <c r="D4" s="100"/>
      <c r="E4" s="100"/>
      <c r="F4" s="100"/>
      <c r="G4" s="100"/>
      <c r="H4" s="10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0"/>
      <c r="B5" s="100"/>
      <c r="C5" s="100"/>
      <c r="D5" s="100"/>
      <c r="E5" s="100"/>
      <c r="F5" s="100"/>
      <c r="G5" s="100"/>
      <c r="H5" s="10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1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1"/>
      <c r="S6" s="12"/>
      <c r="T6" s="13"/>
      <c r="U6" s="14"/>
      <c r="V6" s="157" t="s">
        <v>1</v>
      </c>
      <c r="W6" s="157"/>
      <c r="X6" s="157"/>
      <c r="Y6" s="157"/>
      <c r="Z6" s="157"/>
      <c r="AA6" s="157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1"/>
      <c r="S7" s="12"/>
      <c r="T7" s="13"/>
      <c r="U7" s="12"/>
      <c r="V7" s="158" t="s">
        <v>2</v>
      </c>
      <c r="W7" s="158"/>
      <c r="X7" s="158"/>
      <c r="Y7" s="158"/>
      <c r="Z7" s="158"/>
      <c r="AA7" s="158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3"/>
      <c r="B8" s="103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4"/>
      <c r="B9" s="104"/>
      <c r="C9" s="160" t="s">
        <v>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5"/>
      <c r="B10" s="105"/>
      <c r="C10" s="161" t="s">
        <v>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20"/>
      <c r="AC10" s="133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6"/>
      <c r="B11" s="10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7"/>
      <c r="B12" s="107"/>
      <c r="C12" s="171" t="s">
        <v>153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7"/>
      <c r="AC12" s="24"/>
      <c r="AD12" s="24"/>
      <c r="AE12" s="24"/>
      <c r="AF12" s="24"/>
      <c r="AG12" s="24"/>
    </row>
    <row r="13" spans="1:75" s="25" customFormat="1" x14ac:dyDescent="0.3">
      <c r="A13" s="107"/>
      <c r="B13" s="107"/>
      <c r="C13" s="172" t="s">
        <v>0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26"/>
      <c r="AC13" s="134"/>
    </row>
    <row r="14" spans="1:75" s="25" customFormat="1" ht="20.25" customHeight="1" x14ac:dyDescent="0.3">
      <c r="A14" s="173" t="s">
        <v>5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5"/>
      <c r="R14" s="176" t="s">
        <v>6</v>
      </c>
      <c r="S14" s="179" t="s">
        <v>7</v>
      </c>
      <c r="T14" s="182" t="s">
        <v>8</v>
      </c>
      <c r="U14" s="182"/>
      <c r="V14" s="182"/>
      <c r="W14" s="182"/>
      <c r="X14" s="182"/>
      <c r="Y14" s="176"/>
      <c r="Z14" s="184" t="s">
        <v>9</v>
      </c>
      <c r="AA14" s="176"/>
      <c r="AB14" s="26"/>
      <c r="AC14" s="134"/>
    </row>
    <row r="15" spans="1:75" s="25" customFormat="1" ht="51" customHeight="1" x14ac:dyDescent="0.3">
      <c r="A15" s="186" t="s">
        <v>10</v>
      </c>
      <c r="B15" s="187"/>
      <c r="C15" s="188"/>
      <c r="D15" s="186" t="s">
        <v>11</v>
      </c>
      <c r="E15" s="188"/>
      <c r="F15" s="186" t="s">
        <v>12</v>
      </c>
      <c r="G15" s="188"/>
      <c r="H15" s="162" t="s">
        <v>13</v>
      </c>
      <c r="I15" s="163"/>
      <c r="J15" s="163"/>
      <c r="K15" s="163"/>
      <c r="L15" s="163"/>
      <c r="M15" s="163"/>
      <c r="N15" s="163"/>
      <c r="O15" s="163"/>
      <c r="P15" s="163"/>
      <c r="Q15" s="164"/>
      <c r="R15" s="177"/>
      <c r="S15" s="180"/>
      <c r="T15" s="183"/>
      <c r="U15" s="183"/>
      <c r="V15" s="183"/>
      <c r="W15" s="183"/>
      <c r="X15" s="183"/>
      <c r="Y15" s="178"/>
      <c r="Z15" s="185"/>
      <c r="AA15" s="178"/>
      <c r="AB15" s="26"/>
      <c r="AC15" s="134"/>
    </row>
    <row r="16" spans="1:75" s="25" customFormat="1" ht="74.25" customHeight="1" x14ac:dyDescent="0.3">
      <c r="A16" s="165"/>
      <c r="B16" s="166"/>
      <c r="C16" s="167"/>
      <c r="D16" s="165"/>
      <c r="E16" s="167"/>
      <c r="F16" s="165"/>
      <c r="G16" s="167"/>
      <c r="H16" s="165"/>
      <c r="I16" s="166"/>
      <c r="J16" s="166"/>
      <c r="K16" s="166"/>
      <c r="L16" s="166"/>
      <c r="M16" s="166"/>
      <c r="N16" s="166"/>
      <c r="O16" s="166"/>
      <c r="P16" s="166"/>
      <c r="Q16" s="167"/>
      <c r="R16" s="178"/>
      <c r="S16" s="181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4"/>
    </row>
    <row r="17" spans="1:29" s="32" customFormat="1" x14ac:dyDescent="0.3">
      <c r="A17" s="108">
        <v>1</v>
      </c>
      <c r="B17" s="108">
        <v>2</v>
      </c>
      <c r="C17" s="108">
        <v>3</v>
      </c>
      <c r="D17" s="154">
        <v>4</v>
      </c>
      <c r="E17" s="154">
        <v>5</v>
      </c>
      <c r="F17" s="154">
        <v>6</v>
      </c>
      <c r="G17" s="154">
        <v>7</v>
      </c>
      <c r="H17" s="154">
        <v>8</v>
      </c>
      <c r="I17" s="108">
        <v>9</v>
      </c>
      <c r="J17" s="154">
        <v>10</v>
      </c>
      <c r="K17" s="108">
        <v>11</v>
      </c>
      <c r="L17" s="154">
        <v>12</v>
      </c>
      <c r="M17" s="108">
        <v>13</v>
      </c>
      <c r="N17" s="154">
        <v>14</v>
      </c>
      <c r="O17" s="154" t="s">
        <v>22</v>
      </c>
      <c r="P17" s="154" t="s">
        <v>23</v>
      </c>
      <c r="Q17" s="154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5"/>
    </row>
    <row r="18" spans="1:29" s="37" customFormat="1" ht="32.25" customHeight="1" x14ac:dyDescent="0.3">
      <c r="A18" s="109" t="s">
        <v>25</v>
      </c>
      <c r="B18" s="109" t="s">
        <v>25</v>
      </c>
      <c r="C18" s="109" t="s">
        <v>25</v>
      </c>
      <c r="D18" s="110" t="s">
        <v>26</v>
      </c>
      <c r="E18" s="110" t="s">
        <v>25</v>
      </c>
      <c r="F18" s="110" t="s">
        <v>25</v>
      </c>
      <c r="G18" s="110" t="s">
        <v>25</v>
      </c>
      <c r="H18" s="110" t="s">
        <v>25</v>
      </c>
      <c r="I18" s="109" t="s">
        <v>27</v>
      </c>
      <c r="J18" s="109" t="s">
        <v>25</v>
      </c>
      <c r="K18" s="109" t="s">
        <v>25</v>
      </c>
      <c r="L18" s="109" t="s">
        <v>25</v>
      </c>
      <c r="M18" s="109" t="s">
        <v>25</v>
      </c>
      <c r="N18" s="109" t="s">
        <v>25</v>
      </c>
      <c r="O18" s="109" t="s">
        <v>25</v>
      </c>
      <c r="P18" s="109" t="s">
        <v>25</v>
      </c>
      <c r="Q18" s="109" t="s">
        <v>25</v>
      </c>
      <c r="R18" s="33" t="s">
        <v>28</v>
      </c>
      <c r="S18" s="34" t="s">
        <v>29</v>
      </c>
      <c r="T18" s="35">
        <f t="shared" ref="T18:Z18" si="0">T24+T123</f>
        <v>82202.3</v>
      </c>
      <c r="U18" s="35">
        <f t="shared" si="0"/>
        <v>76541.8</v>
      </c>
      <c r="V18" s="35">
        <f>V24+V123</f>
        <v>78641.3</v>
      </c>
      <c r="W18" s="35">
        <f t="shared" si="0"/>
        <v>79692.799999999988</v>
      </c>
      <c r="X18" s="35">
        <f t="shared" si="0"/>
        <v>77301.200000000012</v>
      </c>
      <c r="Y18" s="35">
        <f t="shared" si="0"/>
        <v>78737</v>
      </c>
      <c r="Z18" s="35">
        <f t="shared" si="0"/>
        <v>473116.4</v>
      </c>
      <c r="AA18" s="34">
        <v>2020</v>
      </c>
      <c r="AB18" s="36"/>
      <c r="AC18" s="136"/>
    </row>
    <row r="19" spans="1:29" s="25" customFormat="1" ht="78.75" customHeight="1" x14ac:dyDescent="0.3">
      <c r="A19" s="111"/>
      <c r="B19" s="111"/>
      <c r="C19" s="111"/>
      <c r="D19" s="112"/>
      <c r="E19" s="112"/>
      <c r="F19" s="112"/>
      <c r="G19" s="112"/>
      <c r="H19" s="112"/>
      <c r="I19" s="111"/>
      <c r="J19" s="111"/>
      <c r="K19" s="111"/>
      <c r="L19" s="111"/>
      <c r="M19" s="111"/>
      <c r="N19" s="111"/>
      <c r="O19" s="111"/>
      <c r="P19" s="111"/>
      <c r="Q19" s="111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4"/>
    </row>
    <row r="20" spans="1:29" s="25" customFormat="1" ht="75.75" customHeight="1" x14ac:dyDescent="0.3">
      <c r="A20" s="111"/>
      <c r="B20" s="111"/>
      <c r="C20" s="111"/>
      <c r="D20" s="112"/>
      <c r="E20" s="112"/>
      <c r="F20" s="112"/>
      <c r="G20" s="112"/>
      <c r="H20" s="112"/>
      <c r="I20" s="111"/>
      <c r="J20" s="111"/>
      <c r="K20" s="111"/>
      <c r="L20" s="111"/>
      <c r="M20" s="111"/>
      <c r="N20" s="111"/>
      <c r="O20" s="111"/>
      <c r="P20" s="111"/>
      <c r="Q20" s="111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39">
        <v>3.7</v>
      </c>
      <c r="X20" s="39">
        <v>3.63</v>
      </c>
      <c r="Y20" s="39">
        <v>3.71</v>
      </c>
      <c r="Z20" s="39">
        <v>3.71</v>
      </c>
      <c r="AA20" s="28">
        <v>2020</v>
      </c>
      <c r="AB20" s="26"/>
      <c r="AC20" s="134"/>
    </row>
    <row r="21" spans="1:29" s="25" customFormat="1" ht="79.5" customHeight="1" x14ac:dyDescent="0.3">
      <c r="A21" s="111"/>
      <c r="B21" s="111"/>
      <c r="C21" s="111"/>
      <c r="D21" s="112"/>
      <c r="E21" s="112"/>
      <c r="F21" s="112"/>
      <c r="G21" s="112"/>
      <c r="H21" s="112"/>
      <c r="I21" s="111"/>
      <c r="J21" s="111"/>
      <c r="K21" s="111"/>
      <c r="L21" s="111"/>
      <c r="M21" s="111"/>
      <c r="N21" s="111"/>
      <c r="O21" s="111"/>
      <c r="P21" s="111"/>
      <c r="Q21" s="111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15.83</v>
      </c>
      <c r="X21" s="39">
        <v>15.99</v>
      </c>
      <c r="Y21" s="39">
        <v>16.260000000000002</v>
      </c>
      <c r="Z21" s="39">
        <v>16.260000000000002</v>
      </c>
      <c r="AA21" s="28">
        <v>2020</v>
      </c>
      <c r="AB21" s="26"/>
      <c r="AC21" s="134"/>
    </row>
    <row r="22" spans="1:29" s="25" customFormat="1" ht="75.75" customHeight="1" x14ac:dyDescent="0.3">
      <c r="A22" s="111"/>
      <c r="B22" s="111"/>
      <c r="C22" s="111"/>
      <c r="D22" s="112"/>
      <c r="E22" s="112"/>
      <c r="F22" s="112"/>
      <c r="G22" s="112"/>
      <c r="H22" s="112"/>
      <c r="I22" s="111"/>
      <c r="J22" s="111"/>
      <c r="K22" s="111"/>
      <c r="L22" s="111"/>
      <c r="M22" s="111"/>
      <c r="N22" s="111"/>
      <c r="O22" s="111"/>
      <c r="P22" s="111"/>
      <c r="Q22" s="111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/>
      <c r="Z22" s="28">
        <v>40</v>
      </c>
      <c r="AA22" s="28">
        <v>2015</v>
      </c>
      <c r="AB22" s="26"/>
      <c r="AC22" s="134"/>
    </row>
    <row r="23" spans="1:29" s="25" customFormat="1" ht="76.5" customHeight="1" x14ac:dyDescent="0.3">
      <c r="A23" s="111"/>
      <c r="B23" s="111"/>
      <c r="C23" s="111"/>
      <c r="D23" s="112"/>
      <c r="E23" s="112"/>
      <c r="F23" s="112"/>
      <c r="G23" s="112"/>
      <c r="H23" s="112"/>
      <c r="I23" s="111"/>
      <c r="J23" s="111"/>
      <c r="K23" s="111"/>
      <c r="L23" s="111"/>
      <c r="M23" s="111"/>
      <c r="N23" s="111"/>
      <c r="O23" s="111"/>
      <c r="P23" s="111"/>
      <c r="Q23" s="111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30.6</v>
      </c>
      <c r="X23" s="43">
        <v>33.5</v>
      </c>
      <c r="Y23" s="43">
        <v>35.9</v>
      </c>
      <c r="Z23" s="43">
        <v>35.9</v>
      </c>
      <c r="AA23" s="28">
        <v>2020</v>
      </c>
      <c r="AB23" s="26"/>
      <c r="AC23" s="134"/>
    </row>
    <row r="24" spans="1:29" s="25" customFormat="1" ht="82.5" customHeight="1" x14ac:dyDescent="0.3">
      <c r="A24" s="113" t="s">
        <v>25</v>
      </c>
      <c r="B24" s="113" t="s">
        <v>25</v>
      </c>
      <c r="C24" s="113" t="s">
        <v>25</v>
      </c>
      <c r="D24" s="114" t="s">
        <v>26</v>
      </c>
      <c r="E24" s="114" t="s">
        <v>25</v>
      </c>
      <c r="F24" s="114" t="s">
        <v>25</v>
      </c>
      <c r="G24" s="114" t="s">
        <v>25</v>
      </c>
      <c r="H24" s="114" t="s">
        <v>25</v>
      </c>
      <c r="I24" s="113" t="s">
        <v>27</v>
      </c>
      <c r="J24" s="113" t="s">
        <v>26</v>
      </c>
      <c r="K24" s="113" t="s">
        <v>25</v>
      </c>
      <c r="L24" s="113" t="s">
        <v>25</v>
      </c>
      <c r="M24" s="113" t="s">
        <v>25</v>
      </c>
      <c r="N24" s="113" t="s">
        <v>25</v>
      </c>
      <c r="O24" s="113" t="s">
        <v>25</v>
      </c>
      <c r="P24" s="113" t="s">
        <v>25</v>
      </c>
      <c r="Q24" s="113" t="s">
        <v>25</v>
      </c>
      <c r="R24" s="33" t="s">
        <v>36</v>
      </c>
      <c r="S24" s="34" t="s">
        <v>29</v>
      </c>
      <c r="T24" s="35">
        <f t="shared" ref="T24:Y24" si="1">T25+T62+T92+T108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79104.299999999988</v>
      </c>
      <c r="X24" s="35">
        <f t="shared" si="1"/>
        <v>76169.900000000009</v>
      </c>
      <c r="Y24" s="35">
        <f t="shared" si="1"/>
        <v>77957.8</v>
      </c>
      <c r="Z24" s="35">
        <f>T24+U24+V24+W24+X24+Y24</f>
        <v>467321.9</v>
      </c>
      <c r="AA24" s="34">
        <v>2020</v>
      </c>
      <c r="AB24" s="26"/>
      <c r="AC24" s="137"/>
    </row>
    <row r="25" spans="1:29" s="25" customFormat="1" ht="78" customHeight="1" x14ac:dyDescent="0.3">
      <c r="A25" s="113" t="s">
        <v>25</v>
      </c>
      <c r="B25" s="113" t="s">
        <v>25</v>
      </c>
      <c r="C25" s="113" t="s">
        <v>25</v>
      </c>
      <c r="D25" s="114" t="s">
        <v>26</v>
      </c>
      <c r="E25" s="114" t="s">
        <v>25</v>
      </c>
      <c r="F25" s="114" t="s">
        <v>25</v>
      </c>
      <c r="G25" s="114" t="s">
        <v>38</v>
      </c>
      <c r="H25" s="114" t="s">
        <v>25</v>
      </c>
      <c r="I25" s="113" t="s">
        <v>27</v>
      </c>
      <c r="J25" s="113" t="s">
        <v>26</v>
      </c>
      <c r="K25" s="113" t="s">
        <v>25</v>
      </c>
      <c r="L25" s="113" t="s">
        <v>26</v>
      </c>
      <c r="M25" s="113" t="s">
        <v>25</v>
      </c>
      <c r="N25" s="113" t="s">
        <v>25</v>
      </c>
      <c r="O25" s="113" t="s">
        <v>25</v>
      </c>
      <c r="P25" s="113" t="s">
        <v>25</v>
      </c>
      <c r="Q25" s="113" t="s">
        <v>25</v>
      </c>
      <c r="R25" s="45" t="s">
        <v>39</v>
      </c>
      <c r="S25" s="46" t="s">
        <v>29</v>
      </c>
      <c r="T25" s="47">
        <f>T29+T34+T45+T37+T39+T41+T43+T48+T52</f>
        <v>11025.499999999998</v>
      </c>
      <c r="U25" s="47">
        <f>U29+U34+U45+U37+U39+U41+U43+U48+U52+U55</f>
        <v>10209.5</v>
      </c>
      <c r="V25" s="47">
        <f>V29+V34+V45+V37+V39+V41+V43+V48+V52+V55</f>
        <v>11466.3</v>
      </c>
      <c r="W25" s="47">
        <f>W29+W30+W34+W35+W45+W46+W48+W55</f>
        <v>12021.9</v>
      </c>
      <c r="X25" s="47">
        <f t="shared" ref="X25" si="2">X29+X30+X34+X35+X45+X46+X48+X55</f>
        <v>9032.1</v>
      </c>
      <c r="Y25" s="47">
        <f>Y29+Y30+Y34+Y35+Y45+Y46+Y48+Y55+Y60</f>
        <v>11481.3</v>
      </c>
      <c r="Z25" s="47">
        <f>T25+U25+V25+W25+X25+Y25</f>
        <v>65236.599999999991</v>
      </c>
      <c r="AA25" s="46">
        <v>2020</v>
      </c>
      <c r="AB25" s="26"/>
      <c r="AC25" s="134"/>
    </row>
    <row r="26" spans="1:29" s="25" customFormat="1" ht="78" customHeight="1" x14ac:dyDescent="0.3">
      <c r="A26" s="111"/>
      <c r="B26" s="111"/>
      <c r="C26" s="111"/>
      <c r="D26" s="112"/>
      <c r="E26" s="112"/>
      <c r="F26" s="112"/>
      <c r="G26" s="112"/>
      <c r="H26" s="112"/>
      <c r="I26" s="111"/>
      <c r="J26" s="111"/>
      <c r="K26" s="111"/>
      <c r="L26" s="111"/>
      <c r="M26" s="111"/>
      <c r="N26" s="111"/>
      <c r="O26" s="111"/>
      <c r="P26" s="111"/>
      <c r="Q26" s="111"/>
      <c r="R26" s="41" t="s">
        <v>149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4"/>
    </row>
    <row r="27" spans="1:29" s="25" customFormat="1" ht="79.5" customHeight="1" x14ac:dyDescent="0.3">
      <c r="A27" s="111"/>
      <c r="B27" s="111"/>
      <c r="C27" s="111"/>
      <c r="D27" s="112"/>
      <c r="E27" s="112"/>
      <c r="F27" s="112"/>
      <c r="G27" s="112"/>
      <c r="H27" s="112"/>
      <c r="I27" s="111"/>
      <c r="J27" s="111"/>
      <c r="K27" s="111"/>
      <c r="L27" s="111"/>
      <c r="M27" s="111"/>
      <c r="N27" s="111"/>
      <c r="O27" s="111"/>
      <c r="P27" s="111"/>
      <c r="Q27" s="111"/>
      <c r="R27" s="38" t="s">
        <v>150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4"/>
    </row>
    <row r="28" spans="1:29" s="25" customFormat="1" ht="64.5" customHeight="1" x14ac:dyDescent="0.3">
      <c r="A28" s="111"/>
      <c r="B28" s="111"/>
      <c r="C28" s="111"/>
      <c r="D28" s="112"/>
      <c r="E28" s="112"/>
      <c r="F28" s="112"/>
      <c r="G28" s="112"/>
      <c r="H28" s="112"/>
      <c r="I28" s="111"/>
      <c r="J28" s="111"/>
      <c r="K28" s="111"/>
      <c r="L28" s="111"/>
      <c r="M28" s="111"/>
      <c r="N28" s="111"/>
      <c r="O28" s="111"/>
      <c r="P28" s="111"/>
      <c r="Q28" s="111"/>
      <c r="R28" s="38" t="s">
        <v>40</v>
      </c>
      <c r="S28" s="28" t="s">
        <v>41</v>
      </c>
      <c r="T28" s="48">
        <f>T38+T40+T42+T44</f>
        <v>24760</v>
      </c>
      <c r="U28" s="49">
        <f>U56+U57+U58+U59</f>
        <v>34528</v>
      </c>
      <c r="V28" s="49">
        <f>V56+V57+V58+V59</f>
        <v>32699</v>
      </c>
      <c r="W28" s="49">
        <f t="shared" ref="W28:Y28" si="3">W56+W57+W58+W59</f>
        <v>25240</v>
      </c>
      <c r="X28" s="49">
        <f t="shared" si="3"/>
        <v>22866</v>
      </c>
      <c r="Y28" s="49">
        <f t="shared" si="3"/>
        <v>33625</v>
      </c>
      <c r="Z28" s="49">
        <f>Y28+X28+W28+V28+U28+T28</f>
        <v>173718</v>
      </c>
      <c r="AA28" s="28">
        <v>2020</v>
      </c>
      <c r="AB28" s="36"/>
      <c r="AC28" s="134"/>
    </row>
    <row r="29" spans="1:29" s="37" customFormat="1" ht="39" customHeight="1" x14ac:dyDescent="0.3">
      <c r="A29" s="111" t="s">
        <v>25</v>
      </c>
      <c r="B29" s="111" t="s">
        <v>25</v>
      </c>
      <c r="C29" s="111" t="s">
        <v>37</v>
      </c>
      <c r="D29" s="112" t="s">
        <v>26</v>
      </c>
      <c r="E29" s="112" t="s">
        <v>25</v>
      </c>
      <c r="F29" s="112" t="s">
        <v>25</v>
      </c>
      <c r="G29" s="112" t="s">
        <v>38</v>
      </c>
      <c r="H29" s="112" t="s">
        <v>25</v>
      </c>
      <c r="I29" s="111" t="s">
        <v>27</v>
      </c>
      <c r="J29" s="111" t="s">
        <v>26</v>
      </c>
      <c r="K29" s="111" t="s">
        <v>25</v>
      </c>
      <c r="L29" s="111" t="s">
        <v>26</v>
      </c>
      <c r="M29" s="111" t="s">
        <v>25</v>
      </c>
      <c r="N29" s="111" t="s">
        <v>25</v>
      </c>
      <c r="O29" s="111" t="s">
        <v>25</v>
      </c>
      <c r="P29" s="111" t="s">
        <v>25</v>
      </c>
      <c r="Q29" s="111" t="s">
        <v>25</v>
      </c>
      <c r="R29" s="168" t="s">
        <v>154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0"/>
      <c r="Y29" s="130"/>
      <c r="Z29" s="51">
        <f>T29+U29+V29+W29+X29+Y29</f>
        <v>4008.5</v>
      </c>
      <c r="AA29" s="28">
        <v>2018</v>
      </c>
      <c r="AB29" s="129"/>
      <c r="AC29" s="136"/>
    </row>
    <row r="30" spans="1:29" s="37" customFormat="1" ht="39.75" customHeight="1" x14ac:dyDescent="0.3">
      <c r="A30" s="111" t="s">
        <v>25</v>
      </c>
      <c r="B30" s="111" t="s">
        <v>25</v>
      </c>
      <c r="C30" s="111" t="s">
        <v>61</v>
      </c>
      <c r="D30" s="112" t="s">
        <v>26</v>
      </c>
      <c r="E30" s="112" t="s">
        <v>25</v>
      </c>
      <c r="F30" s="112" t="s">
        <v>25</v>
      </c>
      <c r="G30" s="112" t="s">
        <v>38</v>
      </c>
      <c r="H30" s="112" t="s">
        <v>25</v>
      </c>
      <c r="I30" s="111" t="s">
        <v>27</v>
      </c>
      <c r="J30" s="111" t="s">
        <v>26</v>
      </c>
      <c r="K30" s="111" t="s">
        <v>25</v>
      </c>
      <c r="L30" s="111" t="s">
        <v>26</v>
      </c>
      <c r="M30" s="111" t="s">
        <v>25</v>
      </c>
      <c r="N30" s="111" t="s">
        <v>25</v>
      </c>
      <c r="O30" s="111" t="s">
        <v>25</v>
      </c>
      <c r="P30" s="111" t="s">
        <v>25</v>
      </c>
      <c r="Q30" s="111" t="s">
        <v>25</v>
      </c>
      <c r="R30" s="169"/>
      <c r="S30" s="28" t="s">
        <v>29</v>
      </c>
      <c r="T30" s="50"/>
      <c r="U30" s="51"/>
      <c r="V30" s="51"/>
      <c r="W30" s="51">
        <v>840</v>
      </c>
      <c r="X30" s="51">
        <v>1390.5</v>
      </c>
      <c r="Y30" s="51">
        <v>1320</v>
      </c>
      <c r="Z30" s="51">
        <f>T30+U30+V30+W30+X30+Y30</f>
        <v>3550.5</v>
      </c>
      <c r="AA30" s="28">
        <v>2020</v>
      </c>
      <c r="AB30" s="129"/>
      <c r="AC30" s="138"/>
    </row>
    <row r="31" spans="1:29" s="25" customFormat="1" ht="63" customHeight="1" x14ac:dyDescent="0.3">
      <c r="A31" s="111"/>
      <c r="B31" s="111"/>
      <c r="C31" s="111"/>
      <c r="D31" s="112"/>
      <c r="E31" s="112"/>
      <c r="F31" s="112"/>
      <c r="G31" s="112"/>
      <c r="H31" s="112"/>
      <c r="I31" s="111"/>
      <c r="J31" s="111"/>
      <c r="K31" s="111"/>
      <c r="L31" s="111"/>
      <c r="M31" s="111"/>
      <c r="N31" s="111"/>
      <c r="O31" s="111"/>
      <c r="P31" s="111"/>
      <c r="Q31" s="111"/>
      <c r="R31" s="38" t="s">
        <v>42</v>
      </c>
      <c r="S31" s="28" t="s">
        <v>151</v>
      </c>
      <c r="T31" s="27">
        <v>150</v>
      </c>
      <c r="U31" s="28">
        <v>159</v>
      </c>
      <c r="V31" s="28">
        <v>186</v>
      </c>
      <c r="W31" s="28">
        <v>230</v>
      </c>
      <c r="X31" s="28">
        <v>227</v>
      </c>
      <c r="Y31" s="28">
        <v>194</v>
      </c>
      <c r="Z31" s="49">
        <f>Y31+X31+W31+V31+U31+T31</f>
        <v>1146</v>
      </c>
      <c r="AA31" s="28">
        <v>2020</v>
      </c>
      <c r="AB31" s="129"/>
      <c r="AC31" s="134"/>
    </row>
    <row r="32" spans="1:29" s="25" customFormat="1" ht="58.5" customHeight="1" x14ac:dyDescent="0.3">
      <c r="A32" s="111"/>
      <c r="B32" s="111"/>
      <c r="C32" s="111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4.8</v>
      </c>
      <c r="Y32" s="43">
        <v>5</v>
      </c>
      <c r="Z32" s="43">
        <v>5</v>
      </c>
      <c r="AA32" s="28">
        <v>2020</v>
      </c>
      <c r="AB32" s="26"/>
      <c r="AC32" s="134"/>
    </row>
    <row r="33" spans="1:30" s="25" customFormat="1" ht="80.25" customHeight="1" x14ac:dyDescent="0.3">
      <c r="A33" s="111"/>
      <c r="B33" s="111"/>
      <c r="C33" s="111"/>
      <c r="D33" s="112"/>
      <c r="E33" s="112"/>
      <c r="F33" s="112"/>
      <c r="G33" s="112"/>
      <c r="H33" s="112"/>
      <c r="I33" s="111"/>
      <c r="J33" s="111"/>
      <c r="K33" s="111"/>
      <c r="L33" s="111"/>
      <c r="M33" s="111"/>
      <c r="N33" s="111"/>
      <c r="O33" s="111"/>
      <c r="P33" s="111"/>
      <c r="Q33" s="111"/>
      <c r="R33" s="38" t="s">
        <v>155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10.199999999999999</v>
      </c>
      <c r="X33" s="43">
        <v>11</v>
      </c>
      <c r="Y33" s="43">
        <v>10</v>
      </c>
      <c r="Z33" s="43">
        <v>10</v>
      </c>
      <c r="AA33" s="28">
        <v>2020</v>
      </c>
      <c r="AB33" s="26"/>
      <c r="AC33" s="134"/>
    </row>
    <row r="34" spans="1:30" s="25" customFormat="1" ht="30" customHeight="1" x14ac:dyDescent="0.3">
      <c r="A34" s="111" t="s">
        <v>25</v>
      </c>
      <c r="B34" s="111" t="s">
        <v>25</v>
      </c>
      <c r="C34" s="111" t="s">
        <v>37</v>
      </c>
      <c r="D34" s="112" t="s">
        <v>26</v>
      </c>
      <c r="E34" s="112" t="s">
        <v>25</v>
      </c>
      <c r="F34" s="112" t="s">
        <v>25</v>
      </c>
      <c r="G34" s="112" t="s">
        <v>38</v>
      </c>
      <c r="H34" s="112" t="s">
        <v>25</v>
      </c>
      <c r="I34" s="111" t="s">
        <v>27</v>
      </c>
      <c r="J34" s="111" t="s">
        <v>26</v>
      </c>
      <c r="K34" s="111" t="s">
        <v>25</v>
      </c>
      <c r="L34" s="111" t="s">
        <v>26</v>
      </c>
      <c r="M34" s="111" t="s">
        <v>25</v>
      </c>
      <c r="N34" s="111" t="s">
        <v>25</v>
      </c>
      <c r="O34" s="111" t="s">
        <v>25</v>
      </c>
      <c r="P34" s="111" t="s">
        <v>25</v>
      </c>
      <c r="Q34" s="111" t="s">
        <v>25</v>
      </c>
      <c r="R34" s="168" t="s">
        <v>44</v>
      </c>
      <c r="S34" s="179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29"/>
      <c r="AC34" s="137"/>
    </row>
    <row r="35" spans="1:30" s="25" customFormat="1" ht="27.75" customHeight="1" x14ac:dyDescent="0.3">
      <c r="A35" s="111" t="s">
        <v>25</v>
      </c>
      <c r="B35" s="111" t="s">
        <v>25</v>
      </c>
      <c r="C35" s="111" t="s">
        <v>61</v>
      </c>
      <c r="D35" s="112" t="s">
        <v>26</v>
      </c>
      <c r="E35" s="112" t="s">
        <v>25</v>
      </c>
      <c r="F35" s="112" t="s">
        <v>25</v>
      </c>
      <c r="G35" s="112" t="s">
        <v>38</v>
      </c>
      <c r="H35" s="112" t="s">
        <v>25</v>
      </c>
      <c r="I35" s="111" t="s">
        <v>27</v>
      </c>
      <c r="J35" s="111" t="s">
        <v>26</v>
      </c>
      <c r="K35" s="111" t="s">
        <v>25</v>
      </c>
      <c r="L35" s="111" t="s">
        <v>26</v>
      </c>
      <c r="M35" s="111" t="s">
        <v>25</v>
      </c>
      <c r="N35" s="111" t="s">
        <v>25</v>
      </c>
      <c r="O35" s="111" t="s">
        <v>25</v>
      </c>
      <c r="P35" s="111" t="s">
        <v>25</v>
      </c>
      <c r="Q35" s="111" t="s">
        <v>25</v>
      </c>
      <c r="R35" s="169"/>
      <c r="S35" s="181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129"/>
      <c r="AC35" s="134"/>
    </row>
    <row r="36" spans="1:30" s="25" customFormat="1" ht="62.25" customHeight="1" x14ac:dyDescent="0.3">
      <c r="A36" s="111"/>
      <c r="B36" s="111"/>
      <c r="C36" s="111"/>
      <c r="D36" s="112"/>
      <c r="E36" s="112"/>
      <c r="F36" s="112"/>
      <c r="G36" s="112"/>
      <c r="H36" s="112"/>
      <c r="I36" s="111"/>
      <c r="J36" s="111"/>
      <c r="K36" s="111"/>
      <c r="L36" s="111"/>
      <c r="M36" s="111"/>
      <c r="N36" s="111"/>
      <c r="O36" s="111"/>
      <c r="P36" s="111"/>
      <c r="Q36" s="111"/>
      <c r="R36" s="38" t="s">
        <v>45</v>
      </c>
      <c r="S36" s="28" t="s">
        <v>151</v>
      </c>
      <c r="T36" s="48">
        <v>4154</v>
      </c>
      <c r="U36" s="49">
        <v>4600</v>
      </c>
      <c r="V36" s="49">
        <v>5100</v>
      </c>
      <c r="W36" s="49">
        <v>5400</v>
      </c>
      <c r="X36" s="49">
        <v>5000</v>
      </c>
      <c r="Y36" s="49">
        <v>5400</v>
      </c>
      <c r="Z36" s="49">
        <f t="shared" ref="Z36:Z44" si="4">Y36+X36+W36+V36+U36+T36</f>
        <v>29654</v>
      </c>
      <c r="AA36" s="28">
        <v>2020</v>
      </c>
      <c r="AB36" s="52"/>
      <c r="AC36" s="134"/>
    </row>
    <row r="37" spans="1:30" s="25" customFormat="1" ht="78.75" customHeight="1" x14ac:dyDescent="0.3">
      <c r="A37" s="111" t="s">
        <v>25</v>
      </c>
      <c r="B37" s="111" t="s">
        <v>26</v>
      </c>
      <c r="C37" s="111" t="s">
        <v>27</v>
      </c>
      <c r="D37" s="112" t="s">
        <v>26</v>
      </c>
      <c r="E37" s="112" t="s">
        <v>25</v>
      </c>
      <c r="F37" s="112" t="s">
        <v>25</v>
      </c>
      <c r="G37" s="112" t="s">
        <v>38</v>
      </c>
      <c r="H37" s="112" t="s">
        <v>25</v>
      </c>
      <c r="I37" s="111" t="s">
        <v>27</v>
      </c>
      <c r="J37" s="111" t="s">
        <v>26</v>
      </c>
      <c r="K37" s="111" t="s">
        <v>25</v>
      </c>
      <c r="L37" s="111" t="s">
        <v>26</v>
      </c>
      <c r="M37" s="111" t="s">
        <v>25</v>
      </c>
      <c r="N37" s="111" t="s">
        <v>25</v>
      </c>
      <c r="O37" s="111" t="s">
        <v>25</v>
      </c>
      <c r="P37" s="111" t="s">
        <v>25</v>
      </c>
      <c r="Q37" s="111" t="s">
        <v>25</v>
      </c>
      <c r="R37" s="38" t="s">
        <v>147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6"/>
    </row>
    <row r="38" spans="1:30" s="25" customFormat="1" ht="42" customHeight="1" x14ac:dyDescent="0.3">
      <c r="A38" s="111"/>
      <c r="B38" s="111"/>
      <c r="C38" s="111"/>
      <c r="D38" s="112"/>
      <c r="E38" s="112"/>
      <c r="F38" s="112"/>
      <c r="G38" s="112"/>
      <c r="H38" s="112"/>
      <c r="I38" s="111"/>
      <c r="J38" s="111"/>
      <c r="K38" s="111"/>
      <c r="L38" s="111"/>
      <c r="M38" s="111"/>
      <c r="N38" s="111"/>
      <c r="O38" s="111"/>
      <c r="P38" s="111"/>
      <c r="Q38" s="111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7"/>
      <c r="AD38" s="44"/>
    </row>
    <row r="39" spans="1:30" s="25" customFormat="1" ht="75.75" customHeight="1" x14ac:dyDescent="0.3">
      <c r="A39" s="111" t="s">
        <v>25</v>
      </c>
      <c r="B39" s="111" t="s">
        <v>26</v>
      </c>
      <c r="C39" s="111" t="s">
        <v>27</v>
      </c>
      <c r="D39" s="112" t="s">
        <v>26</v>
      </c>
      <c r="E39" s="112" t="s">
        <v>25</v>
      </c>
      <c r="F39" s="112" t="s">
        <v>25</v>
      </c>
      <c r="G39" s="112" t="s">
        <v>38</v>
      </c>
      <c r="H39" s="112" t="s">
        <v>25</v>
      </c>
      <c r="I39" s="111" t="s">
        <v>27</v>
      </c>
      <c r="J39" s="111" t="s">
        <v>26</v>
      </c>
      <c r="K39" s="111" t="s">
        <v>25</v>
      </c>
      <c r="L39" s="111" t="s">
        <v>26</v>
      </c>
      <c r="M39" s="111" t="s">
        <v>25</v>
      </c>
      <c r="N39" s="111" t="s">
        <v>25</v>
      </c>
      <c r="O39" s="111" t="s">
        <v>25</v>
      </c>
      <c r="P39" s="111" t="s">
        <v>25</v>
      </c>
      <c r="Q39" s="111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4"/>
    </row>
    <row r="40" spans="1:30" s="25" customFormat="1" ht="41.25" customHeight="1" x14ac:dyDescent="0.3">
      <c r="A40" s="111"/>
      <c r="B40" s="111"/>
      <c r="C40" s="111"/>
      <c r="D40" s="112"/>
      <c r="E40" s="112"/>
      <c r="F40" s="112"/>
      <c r="G40" s="112"/>
      <c r="H40" s="112"/>
      <c r="I40" s="111"/>
      <c r="J40" s="111"/>
      <c r="K40" s="111"/>
      <c r="L40" s="111"/>
      <c r="M40" s="111"/>
      <c r="N40" s="111"/>
      <c r="O40" s="111"/>
      <c r="P40" s="111"/>
      <c r="Q40" s="111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7"/>
    </row>
    <row r="41" spans="1:30" s="25" customFormat="1" ht="79.5" customHeight="1" x14ac:dyDescent="0.3">
      <c r="A41" s="111" t="s">
        <v>25</v>
      </c>
      <c r="B41" s="111" t="s">
        <v>26</v>
      </c>
      <c r="C41" s="111" t="s">
        <v>27</v>
      </c>
      <c r="D41" s="112" t="s">
        <v>26</v>
      </c>
      <c r="E41" s="112" t="s">
        <v>25</v>
      </c>
      <c r="F41" s="112" t="s">
        <v>25</v>
      </c>
      <c r="G41" s="112" t="s">
        <v>38</v>
      </c>
      <c r="H41" s="112" t="s">
        <v>25</v>
      </c>
      <c r="I41" s="111" t="s">
        <v>27</v>
      </c>
      <c r="J41" s="111" t="s">
        <v>26</v>
      </c>
      <c r="K41" s="111" t="s">
        <v>25</v>
      </c>
      <c r="L41" s="111" t="s">
        <v>26</v>
      </c>
      <c r="M41" s="111" t="s">
        <v>25</v>
      </c>
      <c r="N41" s="111" t="s">
        <v>25</v>
      </c>
      <c r="O41" s="111" t="s">
        <v>25</v>
      </c>
      <c r="P41" s="111" t="s">
        <v>25</v>
      </c>
      <c r="Q41" s="111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7"/>
    </row>
    <row r="42" spans="1:30" s="25" customFormat="1" ht="40.5" customHeight="1" x14ac:dyDescent="0.3">
      <c r="A42" s="111"/>
      <c r="B42" s="111"/>
      <c r="C42" s="111"/>
      <c r="D42" s="112"/>
      <c r="E42" s="112"/>
      <c r="F42" s="112"/>
      <c r="G42" s="112"/>
      <c r="H42" s="112"/>
      <c r="I42" s="111"/>
      <c r="J42" s="111"/>
      <c r="K42" s="111"/>
      <c r="L42" s="111"/>
      <c r="M42" s="111"/>
      <c r="N42" s="111"/>
      <c r="O42" s="111"/>
      <c r="P42" s="111"/>
      <c r="Q42" s="111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4"/>
    </row>
    <row r="43" spans="1:30" s="25" customFormat="1" ht="80.25" customHeight="1" x14ac:dyDescent="0.3">
      <c r="A43" s="111" t="s">
        <v>25</v>
      </c>
      <c r="B43" s="111" t="s">
        <v>26</v>
      </c>
      <c r="C43" s="111" t="s">
        <v>27</v>
      </c>
      <c r="D43" s="112" t="s">
        <v>26</v>
      </c>
      <c r="E43" s="112" t="s">
        <v>25</v>
      </c>
      <c r="F43" s="112" t="s">
        <v>25</v>
      </c>
      <c r="G43" s="112" t="s">
        <v>38</v>
      </c>
      <c r="H43" s="112" t="s">
        <v>25</v>
      </c>
      <c r="I43" s="111" t="s">
        <v>27</v>
      </c>
      <c r="J43" s="111" t="s">
        <v>26</v>
      </c>
      <c r="K43" s="111" t="s">
        <v>25</v>
      </c>
      <c r="L43" s="111" t="s">
        <v>26</v>
      </c>
      <c r="M43" s="111" t="s">
        <v>25</v>
      </c>
      <c r="N43" s="111" t="s">
        <v>25</v>
      </c>
      <c r="O43" s="111" t="s">
        <v>25</v>
      </c>
      <c r="P43" s="111" t="s">
        <v>25</v>
      </c>
      <c r="Q43" s="111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4"/>
    </row>
    <row r="44" spans="1:30" s="25" customFormat="1" ht="39" customHeight="1" x14ac:dyDescent="0.3">
      <c r="A44" s="111"/>
      <c r="B44" s="111"/>
      <c r="C44" s="111"/>
      <c r="D44" s="112"/>
      <c r="E44" s="112"/>
      <c r="F44" s="112"/>
      <c r="G44" s="112"/>
      <c r="H44" s="112"/>
      <c r="I44" s="111"/>
      <c r="J44" s="111"/>
      <c r="K44" s="111"/>
      <c r="L44" s="111"/>
      <c r="M44" s="111"/>
      <c r="N44" s="111"/>
      <c r="O44" s="111"/>
      <c r="P44" s="111"/>
      <c r="Q44" s="111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4"/>
    </row>
    <row r="45" spans="1:30" s="37" customFormat="1" ht="25.5" customHeight="1" x14ac:dyDescent="0.3">
      <c r="A45" s="111" t="s">
        <v>25</v>
      </c>
      <c r="B45" s="111" t="s">
        <v>25</v>
      </c>
      <c r="C45" s="111" t="s">
        <v>37</v>
      </c>
      <c r="D45" s="112" t="s">
        <v>26</v>
      </c>
      <c r="E45" s="112" t="s">
        <v>25</v>
      </c>
      <c r="F45" s="112" t="s">
        <v>25</v>
      </c>
      <c r="G45" s="112" t="s">
        <v>38</v>
      </c>
      <c r="H45" s="112" t="s">
        <v>25</v>
      </c>
      <c r="I45" s="111" t="s">
        <v>27</v>
      </c>
      <c r="J45" s="111" t="s">
        <v>26</v>
      </c>
      <c r="K45" s="111" t="s">
        <v>25</v>
      </c>
      <c r="L45" s="111" t="s">
        <v>26</v>
      </c>
      <c r="M45" s="111" t="s">
        <v>25</v>
      </c>
      <c r="N45" s="111" t="s">
        <v>25</v>
      </c>
      <c r="O45" s="111" t="s">
        <v>25</v>
      </c>
      <c r="P45" s="111" t="s">
        <v>25</v>
      </c>
      <c r="Q45" s="111" t="s">
        <v>25</v>
      </c>
      <c r="R45" s="168" t="s">
        <v>50</v>
      </c>
      <c r="S45" s="179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 t="shared" ref="Z45:Z50" si="5">T45+U45+V45+W45+X45+Y45</f>
        <v>2851</v>
      </c>
      <c r="AA45" s="28">
        <v>2017</v>
      </c>
      <c r="AB45" s="36"/>
      <c r="AC45" s="137"/>
    </row>
    <row r="46" spans="1:30" s="37" customFormat="1" ht="21.75" customHeight="1" x14ac:dyDescent="0.3">
      <c r="A46" s="111" t="s">
        <v>25</v>
      </c>
      <c r="B46" s="111" t="s">
        <v>25</v>
      </c>
      <c r="C46" s="111" t="s">
        <v>61</v>
      </c>
      <c r="D46" s="112" t="s">
        <v>26</v>
      </c>
      <c r="E46" s="112" t="s">
        <v>25</v>
      </c>
      <c r="F46" s="112" t="s">
        <v>25</v>
      </c>
      <c r="G46" s="112" t="s">
        <v>38</v>
      </c>
      <c r="H46" s="112" t="s">
        <v>25</v>
      </c>
      <c r="I46" s="111" t="s">
        <v>27</v>
      </c>
      <c r="J46" s="111" t="s">
        <v>26</v>
      </c>
      <c r="K46" s="111" t="s">
        <v>25</v>
      </c>
      <c r="L46" s="111" t="s">
        <v>26</v>
      </c>
      <c r="M46" s="111" t="s">
        <v>25</v>
      </c>
      <c r="N46" s="111" t="s">
        <v>25</v>
      </c>
      <c r="O46" s="111" t="s">
        <v>25</v>
      </c>
      <c r="P46" s="111" t="s">
        <v>25</v>
      </c>
      <c r="Q46" s="111" t="s">
        <v>25</v>
      </c>
      <c r="R46" s="169"/>
      <c r="S46" s="181"/>
      <c r="T46" s="131"/>
      <c r="U46" s="132"/>
      <c r="V46" s="132"/>
      <c r="W46" s="51">
        <v>800</v>
      </c>
      <c r="X46" s="51">
        <v>753.6</v>
      </c>
      <c r="Y46" s="51">
        <v>700</v>
      </c>
      <c r="Z46" s="132">
        <f t="shared" si="5"/>
        <v>2253.6</v>
      </c>
      <c r="AA46" s="155">
        <v>2020</v>
      </c>
      <c r="AB46" s="36"/>
      <c r="AC46" s="134"/>
    </row>
    <row r="47" spans="1:30" s="37" customFormat="1" ht="63" customHeight="1" x14ac:dyDescent="0.3">
      <c r="A47" s="115"/>
      <c r="B47" s="115"/>
      <c r="C47" s="115"/>
      <c r="D47" s="116"/>
      <c r="E47" s="116"/>
      <c r="F47" s="116"/>
      <c r="G47" s="116"/>
      <c r="H47" s="116"/>
      <c r="I47" s="115"/>
      <c r="J47" s="115"/>
      <c r="K47" s="115"/>
      <c r="L47" s="115"/>
      <c r="M47" s="115"/>
      <c r="N47" s="115"/>
      <c r="O47" s="115"/>
      <c r="P47" s="115"/>
      <c r="Q47" s="115"/>
      <c r="R47" s="54" t="s">
        <v>51</v>
      </c>
      <c r="S47" s="155" t="s">
        <v>151</v>
      </c>
      <c r="T47" s="55">
        <v>4714</v>
      </c>
      <c r="U47" s="56">
        <v>2485</v>
      </c>
      <c r="V47" s="56">
        <v>2732</v>
      </c>
      <c r="W47" s="56">
        <v>3047</v>
      </c>
      <c r="X47" s="56">
        <v>3175</v>
      </c>
      <c r="Y47" s="56">
        <v>2942</v>
      </c>
      <c r="Z47" s="56">
        <f t="shared" si="5"/>
        <v>19095</v>
      </c>
      <c r="AA47" s="155">
        <v>2020</v>
      </c>
      <c r="AB47" s="36"/>
      <c r="AC47" s="138"/>
    </row>
    <row r="48" spans="1:30" s="61" customFormat="1" ht="99.7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2" t="s">
        <v>25</v>
      </c>
      <c r="I48" s="111" t="s">
        <v>27</v>
      </c>
      <c r="J48" s="111" t="s">
        <v>26</v>
      </c>
      <c r="K48" s="111" t="s">
        <v>25</v>
      </c>
      <c r="L48" s="111" t="s">
        <v>26</v>
      </c>
      <c r="M48" s="111" t="s">
        <v>25</v>
      </c>
      <c r="N48" s="111" t="s">
        <v>25</v>
      </c>
      <c r="O48" s="111" t="s">
        <v>25</v>
      </c>
      <c r="P48" s="111" t="s">
        <v>25</v>
      </c>
      <c r="Q48" s="111" t="s">
        <v>25</v>
      </c>
      <c r="R48" s="58" t="s">
        <v>166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2480.3000000000002</v>
      </c>
      <c r="X48" s="51"/>
      <c r="Y48" s="51">
        <v>973.3</v>
      </c>
      <c r="Z48" s="51">
        <f t="shared" si="5"/>
        <v>7061.4000000000005</v>
      </c>
      <c r="AA48" s="28">
        <v>2020</v>
      </c>
      <c r="AB48" s="144"/>
      <c r="AC48" s="139"/>
      <c r="AD48" s="147"/>
    </row>
    <row r="49" spans="1:32" s="37" customFormat="1" ht="42.75" customHeight="1" x14ac:dyDescent="0.3">
      <c r="A49" s="117"/>
      <c r="B49" s="117"/>
      <c r="C49" s="117"/>
      <c r="D49" s="118"/>
      <c r="E49" s="118"/>
      <c r="F49" s="118"/>
      <c r="G49" s="118"/>
      <c r="H49" s="118"/>
      <c r="I49" s="117"/>
      <c r="J49" s="117"/>
      <c r="K49" s="117"/>
      <c r="L49" s="117"/>
      <c r="M49" s="117"/>
      <c r="N49" s="117"/>
      <c r="O49" s="117"/>
      <c r="P49" s="117"/>
      <c r="Q49" s="117"/>
      <c r="R49" s="62" t="s">
        <v>146</v>
      </c>
      <c r="S49" s="28" t="s">
        <v>41</v>
      </c>
      <c r="T49" s="63">
        <v>3</v>
      </c>
      <c r="U49" s="64">
        <v>5</v>
      </c>
      <c r="V49" s="64">
        <v>3</v>
      </c>
      <c r="W49" s="64">
        <v>2</v>
      </c>
      <c r="X49" s="64"/>
      <c r="Y49" s="64"/>
      <c r="Z49" s="65">
        <f t="shared" si="5"/>
        <v>13</v>
      </c>
      <c r="AA49" s="28">
        <v>2020</v>
      </c>
      <c r="AB49" s="36"/>
      <c r="AC49" s="138"/>
    </row>
    <row r="50" spans="1:32" s="37" customFormat="1" ht="59.25" customHeight="1" x14ac:dyDescent="0.3">
      <c r="A50" s="115"/>
      <c r="B50" s="115"/>
      <c r="C50" s="115"/>
      <c r="D50" s="116"/>
      <c r="E50" s="116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98" t="s">
        <v>52</v>
      </c>
      <c r="S50" s="155" t="s">
        <v>41</v>
      </c>
      <c r="T50" s="48">
        <v>7</v>
      </c>
      <c r="U50" s="49"/>
      <c r="V50" s="49"/>
      <c r="W50" s="49">
        <v>1</v>
      </c>
      <c r="X50" s="49"/>
      <c r="Y50" s="49"/>
      <c r="Z50" s="65">
        <f t="shared" si="5"/>
        <v>8</v>
      </c>
      <c r="AA50" s="28">
        <v>2018</v>
      </c>
      <c r="AB50" s="36"/>
      <c r="AC50" s="138"/>
    </row>
    <row r="51" spans="1:32" s="37" customFormat="1" ht="57" customHeight="1" x14ac:dyDescent="0.3">
      <c r="A51" s="115"/>
      <c r="B51" s="115"/>
      <c r="C51" s="115"/>
      <c r="D51" s="116"/>
      <c r="E51" s="116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98" t="s">
        <v>167</v>
      </c>
      <c r="S51" s="155" t="s">
        <v>32</v>
      </c>
      <c r="T51" s="149"/>
      <c r="U51" s="49"/>
      <c r="V51" s="49"/>
      <c r="W51" s="49">
        <v>100</v>
      </c>
      <c r="X51" s="49"/>
      <c r="Y51" s="49">
        <v>100</v>
      </c>
      <c r="Z51" s="65">
        <v>100</v>
      </c>
      <c r="AA51" s="28">
        <v>2020</v>
      </c>
      <c r="AB51" s="36"/>
      <c r="AC51" s="138"/>
    </row>
    <row r="52" spans="1:32" s="37" customFormat="1" ht="79.5" customHeight="1" x14ac:dyDescent="0.3">
      <c r="A52" s="57">
        <v>0</v>
      </c>
      <c r="B52" s="57">
        <v>1</v>
      </c>
      <c r="C52" s="57">
        <v>4</v>
      </c>
      <c r="D52" s="57">
        <v>1</v>
      </c>
      <c r="E52" s="57">
        <v>0</v>
      </c>
      <c r="F52" s="57">
        <v>0</v>
      </c>
      <c r="G52" s="57">
        <v>3</v>
      </c>
      <c r="H52" s="57">
        <v>0</v>
      </c>
      <c r="I52" s="57">
        <v>4</v>
      </c>
      <c r="J52" s="57">
        <v>1</v>
      </c>
      <c r="K52" s="57">
        <v>0</v>
      </c>
      <c r="L52" s="57">
        <v>1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8" t="s">
        <v>53</v>
      </c>
      <c r="S52" s="57" t="s">
        <v>29</v>
      </c>
      <c r="T52" s="66">
        <v>420.4</v>
      </c>
      <c r="U52" s="49"/>
      <c r="V52" s="49"/>
      <c r="W52" s="49"/>
      <c r="X52" s="49"/>
      <c r="Y52" s="49"/>
      <c r="Z52" s="51">
        <f>T52</f>
        <v>420.4</v>
      </c>
      <c r="AA52" s="28">
        <v>2015</v>
      </c>
      <c r="AB52" s="36"/>
      <c r="AC52" s="138"/>
    </row>
    <row r="53" spans="1:32" s="37" customFormat="1" ht="39.75" customHeight="1" x14ac:dyDescent="0.3">
      <c r="A53" s="117"/>
      <c r="B53" s="117"/>
      <c r="C53" s="117"/>
      <c r="D53" s="118"/>
      <c r="E53" s="118"/>
      <c r="F53" s="118"/>
      <c r="G53" s="118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53" t="s">
        <v>54</v>
      </c>
      <c r="S53" s="28" t="s">
        <v>41</v>
      </c>
      <c r="T53" s="48">
        <v>4</v>
      </c>
      <c r="U53" s="49"/>
      <c r="V53" s="49"/>
      <c r="W53" s="49"/>
      <c r="X53" s="49"/>
      <c r="Y53" s="49"/>
      <c r="Z53" s="49">
        <f>T53</f>
        <v>4</v>
      </c>
      <c r="AA53" s="28">
        <v>2015</v>
      </c>
      <c r="AB53" s="36"/>
      <c r="AC53" s="138"/>
    </row>
    <row r="54" spans="1:32" s="37" customFormat="1" ht="38.25" customHeight="1" x14ac:dyDescent="0.3">
      <c r="A54" s="111"/>
      <c r="B54" s="111"/>
      <c r="C54" s="111"/>
      <c r="D54" s="112"/>
      <c r="E54" s="112"/>
      <c r="F54" s="112"/>
      <c r="G54" s="112"/>
      <c r="H54" s="112"/>
      <c r="I54" s="111"/>
      <c r="J54" s="111"/>
      <c r="K54" s="111"/>
      <c r="L54" s="111"/>
      <c r="M54" s="111"/>
      <c r="N54" s="111"/>
      <c r="O54" s="111"/>
      <c r="P54" s="111"/>
      <c r="Q54" s="111"/>
      <c r="R54" s="99" t="s">
        <v>55</v>
      </c>
      <c r="S54" s="28" t="s">
        <v>41</v>
      </c>
      <c r="T54" s="48">
        <v>23</v>
      </c>
      <c r="U54" s="49"/>
      <c r="V54" s="49"/>
      <c r="W54" s="49"/>
      <c r="X54" s="49"/>
      <c r="Y54" s="49"/>
      <c r="Z54" s="49">
        <f>T54</f>
        <v>23</v>
      </c>
      <c r="AA54" s="28">
        <v>2015</v>
      </c>
      <c r="AB54" s="36"/>
      <c r="AC54" s="138"/>
    </row>
    <row r="55" spans="1:32" s="37" customFormat="1" ht="63" customHeight="1" x14ac:dyDescent="0.3">
      <c r="A55" s="67">
        <v>0</v>
      </c>
      <c r="B55" s="67">
        <v>1</v>
      </c>
      <c r="C55" s="67">
        <v>4</v>
      </c>
      <c r="D55" s="67">
        <v>1</v>
      </c>
      <c r="E55" s="67">
        <v>0</v>
      </c>
      <c r="F55" s="67">
        <v>0</v>
      </c>
      <c r="G55" s="67">
        <v>3</v>
      </c>
      <c r="H55" s="112" t="s">
        <v>25</v>
      </c>
      <c r="I55" s="111" t="s">
        <v>27</v>
      </c>
      <c r="J55" s="111" t="s">
        <v>26</v>
      </c>
      <c r="K55" s="111" t="s">
        <v>25</v>
      </c>
      <c r="L55" s="111" t="s">
        <v>26</v>
      </c>
      <c r="M55" s="111" t="s">
        <v>25</v>
      </c>
      <c r="N55" s="111" t="s">
        <v>25</v>
      </c>
      <c r="O55" s="111" t="s">
        <v>25</v>
      </c>
      <c r="P55" s="111" t="s">
        <v>25</v>
      </c>
      <c r="Q55" s="111" t="s">
        <v>25</v>
      </c>
      <c r="R55" s="38" t="s">
        <v>56</v>
      </c>
      <c r="S55" s="67" t="s">
        <v>29</v>
      </c>
      <c r="T55" s="48"/>
      <c r="U55" s="68">
        <v>4977.5</v>
      </c>
      <c r="V55" s="68">
        <v>4796.3</v>
      </c>
      <c r="W55" s="68">
        <v>3691.6</v>
      </c>
      <c r="X55" s="68">
        <v>3388</v>
      </c>
      <c r="Y55" s="68">
        <v>4888</v>
      </c>
      <c r="Z55" s="51">
        <f>Y55+X55+W55+V55+U55+T55</f>
        <v>21741.4</v>
      </c>
      <c r="AA55" s="28">
        <v>2020</v>
      </c>
      <c r="AB55" s="148"/>
      <c r="AC55" s="144"/>
      <c r="AD55" s="144"/>
      <c r="AE55" s="138"/>
      <c r="AF55" s="138"/>
    </row>
    <row r="56" spans="1:32" s="37" customFormat="1" ht="57.75" customHeight="1" x14ac:dyDescent="0.3">
      <c r="A56" s="111"/>
      <c r="B56" s="111"/>
      <c r="C56" s="111"/>
      <c r="D56" s="112"/>
      <c r="E56" s="112"/>
      <c r="F56" s="112"/>
      <c r="G56" s="112"/>
      <c r="H56" s="112"/>
      <c r="I56" s="111"/>
      <c r="J56" s="111"/>
      <c r="K56" s="111"/>
      <c r="L56" s="111"/>
      <c r="M56" s="111"/>
      <c r="N56" s="111"/>
      <c r="O56" s="111"/>
      <c r="P56" s="111"/>
      <c r="Q56" s="111"/>
      <c r="R56" s="38" t="s">
        <v>57</v>
      </c>
      <c r="S56" s="28" t="s">
        <v>41</v>
      </c>
      <c r="T56" s="48"/>
      <c r="U56" s="49">
        <v>4783</v>
      </c>
      <c r="V56" s="49">
        <v>5659</v>
      </c>
      <c r="W56" s="48">
        <v>4190</v>
      </c>
      <c r="X56" s="49">
        <v>4070</v>
      </c>
      <c r="Y56" s="49">
        <v>5535</v>
      </c>
      <c r="Z56" s="56">
        <f>T56+U56+V56+W56+X56+Y56</f>
        <v>24237</v>
      </c>
      <c r="AA56" s="28">
        <v>2020</v>
      </c>
      <c r="AB56" s="52"/>
      <c r="AC56" s="140"/>
    </row>
    <row r="57" spans="1:32" s="37" customFormat="1" ht="63.75" customHeight="1" x14ac:dyDescent="0.3">
      <c r="A57" s="111"/>
      <c r="B57" s="111"/>
      <c r="C57" s="111"/>
      <c r="D57" s="112"/>
      <c r="E57" s="112"/>
      <c r="F57" s="112"/>
      <c r="G57" s="112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38" t="s">
        <v>58</v>
      </c>
      <c r="S57" s="28" t="s">
        <v>41</v>
      </c>
      <c r="T57" s="48"/>
      <c r="U57" s="49">
        <v>1530</v>
      </c>
      <c r="V57" s="49">
        <v>1376</v>
      </c>
      <c r="W57" s="48">
        <v>1228</v>
      </c>
      <c r="X57" s="49">
        <v>1133</v>
      </c>
      <c r="Y57" s="49">
        <v>1511</v>
      </c>
      <c r="Z57" s="49">
        <f>T57+U57+V57+W57+X57+Y57</f>
        <v>6778</v>
      </c>
      <c r="AA57" s="28">
        <v>2020</v>
      </c>
      <c r="AB57" s="52"/>
      <c r="AC57" s="140"/>
    </row>
    <row r="58" spans="1:32" s="37" customFormat="1" ht="60.75" customHeight="1" x14ac:dyDescent="0.3">
      <c r="A58" s="111"/>
      <c r="B58" s="111"/>
      <c r="C58" s="111"/>
      <c r="D58" s="112"/>
      <c r="E58" s="112"/>
      <c r="F58" s="112"/>
      <c r="G58" s="112"/>
      <c r="H58" s="112"/>
      <c r="I58" s="111"/>
      <c r="J58" s="111"/>
      <c r="K58" s="111"/>
      <c r="L58" s="111"/>
      <c r="M58" s="111"/>
      <c r="N58" s="111"/>
      <c r="O58" s="111"/>
      <c r="P58" s="111"/>
      <c r="Q58" s="111"/>
      <c r="R58" s="38" t="s">
        <v>59</v>
      </c>
      <c r="S58" s="28" t="s">
        <v>41</v>
      </c>
      <c r="T58" s="48"/>
      <c r="U58" s="49">
        <v>24718</v>
      </c>
      <c r="V58" s="49">
        <v>22737</v>
      </c>
      <c r="W58" s="48">
        <v>17757</v>
      </c>
      <c r="X58" s="49">
        <v>15914</v>
      </c>
      <c r="Y58" s="49">
        <v>23459</v>
      </c>
      <c r="Z58" s="49">
        <f>T58+U58+V58+W58+X58+Y58</f>
        <v>104585</v>
      </c>
      <c r="AA58" s="28">
        <v>2020</v>
      </c>
      <c r="AB58" s="36"/>
      <c r="AC58" s="138"/>
    </row>
    <row r="59" spans="1:32" s="37" customFormat="1" ht="63.75" customHeight="1" x14ac:dyDescent="0.3">
      <c r="A59" s="111"/>
      <c r="B59" s="111"/>
      <c r="C59" s="111"/>
      <c r="D59" s="112"/>
      <c r="E59" s="112"/>
      <c r="F59" s="112"/>
      <c r="G59" s="112"/>
      <c r="H59" s="112"/>
      <c r="I59" s="111"/>
      <c r="J59" s="111"/>
      <c r="K59" s="111"/>
      <c r="L59" s="111"/>
      <c r="M59" s="111"/>
      <c r="N59" s="111"/>
      <c r="O59" s="111"/>
      <c r="P59" s="111"/>
      <c r="Q59" s="111"/>
      <c r="R59" s="38" t="s">
        <v>60</v>
      </c>
      <c r="S59" s="28" t="s">
        <v>41</v>
      </c>
      <c r="T59" s="48"/>
      <c r="U59" s="49">
        <v>3497</v>
      </c>
      <c r="V59" s="49">
        <v>2927</v>
      </c>
      <c r="W59" s="48">
        <v>2065</v>
      </c>
      <c r="X59" s="49">
        <v>1749</v>
      </c>
      <c r="Y59" s="49">
        <v>3120</v>
      </c>
      <c r="Z59" s="56">
        <f>T59+U59+V59+W59+X59+Y59</f>
        <v>13358</v>
      </c>
      <c r="AA59" s="28">
        <v>2020</v>
      </c>
      <c r="AB59" s="36"/>
      <c r="AC59" s="138"/>
    </row>
    <row r="60" spans="1:32" s="37" customFormat="1" ht="102.75" customHeight="1" x14ac:dyDescent="0.3">
      <c r="A60" s="111" t="s">
        <v>25</v>
      </c>
      <c r="B60" s="111" t="s">
        <v>25</v>
      </c>
      <c r="C60" s="111" t="s">
        <v>61</v>
      </c>
      <c r="D60" s="112" t="s">
        <v>26</v>
      </c>
      <c r="E60" s="112" t="s">
        <v>25</v>
      </c>
      <c r="F60" s="112" t="s">
        <v>25</v>
      </c>
      <c r="G60" s="112" t="s">
        <v>38</v>
      </c>
      <c r="H60" s="112" t="s">
        <v>25</v>
      </c>
      <c r="I60" s="111" t="s">
        <v>27</v>
      </c>
      <c r="J60" s="111" t="s">
        <v>26</v>
      </c>
      <c r="K60" s="111" t="s">
        <v>25</v>
      </c>
      <c r="L60" s="111" t="s">
        <v>26</v>
      </c>
      <c r="M60" s="111" t="s">
        <v>25</v>
      </c>
      <c r="N60" s="111" t="s">
        <v>25</v>
      </c>
      <c r="O60" s="111" t="s">
        <v>25</v>
      </c>
      <c r="P60" s="111" t="s">
        <v>25</v>
      </c>
      <c r="Q60" s="111" t="s">
        <v>25</v>
      </c>
      <c r="R60" s="38" t="s">
        <v>177</v>
      </c>
      <c r="S60" s="67" t="s">
        <v>29</v>
      </c>
      <c r="T60" s="48"/>
      <c r="U60" s="49"/>
      <c r="V60" s="49"/>
      <c r="W60" s="48"/>
      <c r="X60" s="49"/>
      <c r="Y60" s="68">
        <v>100</v>
      </c>
      <c r="Z60" s="68">
        <v>100</v>
      </c>
      <c r="AA60" s="28">
        <v>2020</v>
      </c>
      <c r="AB60" s="36"/>
      <c r="AC60" s="138"/>
    </row>
    <row r="61" spans="1:32" s="37" customFormat="1" ht="63.75" customHeight="1" x14ac:dyDescent="0.3">
      <c r="A61" s="111"/>
      <c r="B61" s="111"/>
      <c r="C61" s="111"/>
      <c r="D61" s="112"/>
      <c r="E61" s="112"/>
      <c r="F61" s="112"/>
      <c r="G61" s="112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38" t="s">
        <v>178</v>
      </c>
      <c r="S61" s="28" t="s">
        <v>151</v>
      </c>
      <c r="T61" s="48"/>
      <c r="U61" s="49"/>
      <c r="V61" s="49"/>
      <c r="W61" s="48"/>
      <c r="X61" s="49"/>
      <c r="Y61" s="49">
        <v>2</v>
      </c>
      <c r="Z61" s="56">
        <v>2</v>
      </c>
      <c r="AA61" s="28">
        <v>2020</v>
      </c>
      <c r="AB61" s="36"/>
      <c r="AC61" s="138"/>
    </row>
    <row r="62" spans="1:32" s="37" customFormat="1" ht="80.25" customHeight="1" x14ac:dyDescent="0.3">
      <c r="A62" s="113" t="s">
        <v>25</v>
      </c>
      <c r="B62" s="113" t="s">
        <v>25</v>
      </c>
      <c r="C62" s="113" t="s">
        <v>25</v>
      </c>
      <c r="D62" s="114" t="s">
        <v>26</v>
      </c>
      <c r="E62" s="114" t="s">
        <v>25</v>
      </c>
      <c r="F62" s="114" t="s">
        <v>25</v>
      </c>
      <c r="G62" s="114" t="s">
        <v>25</v>
      </c>
      <c r="H62" s="114" t="s">
        <v>25</v>
      </c>
      <c r="I62" s="113" t="s">
        <v>27</v>
      </c>
      <c r="J62" s="113" t="s">
        <v>26</v>
      </c>
      <c r="K62" s="113" t="s">
        <v>25</v>
      </c>
      <c r="L62" s="113" t="s">
        <v>61</v>
      </c>
      <c r="M62" s="113" t="s">
        <v>25</v>
      </c>
      <c r="N62" s="113" t="s">
        <v>25</v>
      </c>
      <c r="O62" s="113" t="s">
        <v>25</v>
      </c>
      <c r="P62" s="113" t="s">
        <v>25</v>
      </c>
      <c r="Q62" s="113" t="s">
        <v>25</v>
      </c>
      <c r="R62" s="45" t="s">
        <v>62</v>
      </c>
      <c r="S62" s="46" t="s">
        <v>29</v>
      </c>
      <c r="T62" s="69">
        <f t="shared" ref="T62:V62" si="6">T64+T67+T70+T73+T76++T84+T86</f>
        <v>55764.800000000003</v>
      </c>
      <c r="U62" s="69">
        <f>U64+U67+U70+U73+U76+U84</f>
        <v>56792.3</v>
      </c>
      <c r="V62" s="69">
        <f t="shared" si="6"/>
        <v>57700</v>
      </c>
      <c r="W62" s="69">
        <f>W64+W65+W67+W68+W70+W71+W73+W74+W76+W77+W84</f>
        <v>59669</v>
      </c>
      <c r="X62" s="69">
        <f t="shared" ref="X62" si="7">X64+X65+X67+X68+X70+X71+X73+X74+X76+X77+X84</f>
        <v>60334.8</v>
      </c>
      <c r="Y62" s="69">
        <f>Y64+Y65+Y67+Y68+Y70+Y71+Y73+Y74+Y76+Y77+Y84+Y90</f>
        <v>61723</v>
      </c>
      <c r="Z62" s="47">
        <f>Y62+X62+W62+V62+U62+T62</f>
        <v>351983.89999999997</v>
      </c>
      <c r="AA62" s="46">
        <v>2020</v>
      </c>
      <c r="AB62" s="36"/>
      <c r="AC62" s="138"/>
    </row>
    <row r="63" spans="1:32" s="37" customFormat="1" ht="57.75" customHeight="1" x14ac:dyDescent="0.3">
      <c r="A63" s="111"/>
      <c r="B63" s="111"/>
      <c r="C63" s="111"/>
      <c r="D63" s="112"/>
      <c r="E63" s="112"/>
      <c r="F63" s="112"/>
      <c r="G63" s="112"/>
      <c r="H63" s="112"/>
      <c r="I63" s="111"/>
      <c r="J63" s="111"/>
      <c r="K63" s="111"/>
      <c r="L63" s="111"/>
      <c r="M63" s="111"/>
      <c r="N63" s="111"/>
      <c r="O63" s="111"/>
      <c r="P63" s="111"/>
      <c r="Q63" s="111"/>
      <c r="R63" s="38" t="s">
        <v>63</v>
      </c>
      <c r="S63" s="28" t="s">
        <v>151</v>
      </c>
      <c r="T63" s="70">
        <f>T66+T69+T72+T75+T80+T85+T89+T83</f>
        <v>1134</v>
      </c>
      <c r="U63" s="71">
        <f>U66+U69+U72+U75+U80+U83+U85+U89</f>
        <v>1118</v>
      </c>
      <c r="V63" s="71">
        <f>V66+V69+V72+V75+V80+V83+V85+V89</f>
        <v>1125</v>
      </c>
      <c r="W63" s="71">
        <f>W66+W69+W72+W75+W80+W83+W85+W89</f>
        <v>1172</v>
      </c>
      <c r="X63" s="71">
        <f>X66+X69+X72+X75+X80+X83+X85+X89</f>
        <v>1211</v>
      </c>
      <c r="Y63" s="71">
        <f>Y66+Y69+Y72+Y75+Y80+Y83+Y85+Y89+Y91</f>
        <v>1215</v>
      </c>
      <c r="Z63" s="71">
        <f t="shared" ref="Z63:Z80" si="8">T63+U63+V63+W63+X63+Y63</f>
        <v>6975</v>
      </c>
      <c r="AA63" s="28">
        <v>2020</v>
      </c>
      <c r="AB63" s="36"/>
      <c r="AC63" s="138"/>
    </row>
    <row r="64" spans="1:32" s="37" customFormat="1" ht="34.5" customHeight="1" x14ac:dyDescent="0.3">
      <c r="A64" s="111" t="s">
        <v>25</v>
      </c>
      <c r="B64" s="111" t="s">
        <v>25</v>
      </c>
      <c r="C64" s="111" t="s">
        <v>37</v>
      </c>
      <c r="D64" s="112" t="s">
        <v>26</v>
      </c>
      <c r="E64" s="112" t="s">
        <v>25</v>
      </c>
      <c r="F64" s="112" t="s">
        <v>25</v>
      </c>
      <c r="G64" s="112" t="s">
        <v>38</v>
      </c>
      <c r="H64" s="112" t="s">
        <v>25</v>
      </c>
      <c r="I64" s="111" t="s">
        <v>27</v>
      </c>
      <c r="J64" s="111" t="s">
        <v>26</v>
      </c>
      <c r="K64" s="111" t="s">
        <v>25</v>
      </c>
      <c r="L64" s="111" t="s">
        <v>61</v>
      </c>
      <c r="M64" s="111" t="s">
        <v>26</v>
      </c>
      <c r="N64" s="111" t="s">
        <v>25</v>
      </c>
      <c r="O64" s="111" t="s">
        <v>25</v>
      </c>
      <c r="P64" s="111" t="s">
        <v>25</v>
      </c>
      <c r="Q64" s="111" t="s">
        <v>25</v>
      </c>
      <c r="R64" s="168" t="s">
        <v>156</v>
      </c>
      <c r="S64" s="179" t="s">
        <v>29</v>
      </c>
      <c r="T64" s="72">
        <v>504</v>
      </c>
      <c r="U64" s="73">
        <v>469.5</v>
      </c>
      <c r="V64" s="73">
        <v>444</v>
      </c>
      <c r="W64" s="73">
        <v>144</v>
      </c>
      <c r="X64" s="73"/>
      <c r="Y64" s="73"/>
      <c r="Z64" s="51">
        <f t="shared" si="8"/>
        <v>1561.5</v>
      </c>
      <c r="AA64" s="28">
        <v>2018</v>
      </c>
      <c r="AB64" s="78"/>
      <c r="AC64" s="136"/>
    </row>
    <row r="65" spans="1:29" s="37" customFormat="1" ht="34.5" customHeight="1" x14ac:dyDescent="0.3">
      <c r="A65" s="111" t="s">
        <v>25</v>
      </c>
      <c r="B65" s="111" t="s">
        <v>25</v>
      </c>
      <c r="C65" s="111" t="s">
        <v>61</v>
      </c>
      <c r="D65" s="112" t="s">
        <v>26</v>
      </c>
      <c r="E65" s="112" t="s">
        <v>25</v>
      </c>
      <c r="F65" s="112" t="s">
        <v>25</v>
      </c>
      <c r="G65" s="112" t="s">
        <v>38</v>
      </c>
      <c r="H65" s="112" t="s">
        <v>25</v>
      </c>
      <c r="I65" s="111" t="s">
        <v>27</v>
      </c>
      <c r="J65" s="111" t="s">
        <v>26</v>
      </c>
      <c r="K65" s="111" t="s">
        <v>25</v>
      </c>
      <c r="L65" s="111" t="s">
        <v>61</v>
      </c>
      <c r="M65" s="111" t="s">
        <v>26</v>
      </c>
      <c r="N65" s="111" t="s">
        <v>25</v>
      </c>
      <c r="O65" s="111" t="s">
        <v>25</v>
      </c>
      <c r="P65" s="111" t="s">
        <v>25</v>
      </c>
      <c r="Q65" s="111" t="s">
        <v>25</v>
      </c>
      <c r="R65" s="169"/>
      <c r="S65" s="181"/>
      <c r="T65" s="72"/>
      <c r="U65" s="73"/>
      <c r="V65" s="73"/>
      <c r="W65" s="73">
        <v>297</v>
      </c>
      <c r="X65" s="73">
        <v>453</v>
      </c>
      <c r="Y65" s="73">
        <v>540</v>
      </c>
      <c r="Z65" s="51">
        <f t="shared" si="8"/>
        <v>1290</v>
      </c>
      <c r="AA65" s="28">
        <v>2020</v>
      </c>
      <c r="AB65" s="78"/>
      <c r="AC65" s="138"/>
    </row>
    <row r="66" spans="1:29" s="37" customFormat="1" ht="60.75" customHeight="1" x14ac:dyDescent="0.3">
      <c r="A66" s="111"/>
      <c r="B66" s="111"/>
      <c r="C66" s="111"/>
      <c r="D66" s="112"/>
      <c r="E66" s="112"/>
      <c r="F66" s="112"/>
      <c r="G66" s="112"/>
      <c r="H66" s="112"/>
      <c r="I66" s="111"/>
      <c r="J66" s="111"/>
      <c r="K66" s="111"/>
      <c r="L66" s="111"/>
      <c r="M66" s="111"/>
      <c r="N66" s="111"/>
      <c r="O66" s="111"/>
      <c r="P66" s="111"/>
      <c r="Q66" s="111"/>
      <c r="R66" s="38" t="s">
        <v>64</v>
      </c>
      <c r="S66" s="28" t="s">
        <v>151</v>
      </c>
      <c r="T66" s="74">
        <v>28</v>
      </c>
      <c r="U66" s="75">
        <v>27</v>
      </c>
      <c r="V66" s="75">
        <v>25</v>
      </c>
      <c r="W66" s="75">
        <v>25</v>
      </c>
      <c r="X66" s="75">
        <v>26</v>
      </c>
      <c r="Y66" s="75">
        <v>30</v>
      </c>
      <c r="Z66" s="65">
        <f t="shared" si="8"/>
        <v>161</v>
      </c>
      <c r="AA66" s="28">
        <v>2020</v>
      </c>
      <c r="AB66" s="36"/>
      <c r="AC66" s="138"/>
    </row>
    <row r="67" spans="1:29" s="37" customFormat="1" ht="29.25" customHeight="1" x14ac:dyDescent="0.3">
      <c r="A67" s="111" t="s">
        <v>25</v>
      </c>
      <c r="B67" s="111" t="s">
        <v>25</v>
      </c>
      <c r="C67" s="111" t="s">
        <v>37</v>
      </c>
      <c r="D67" s="112" t="s">
        <v>26</v>
      </c>
      <c r="E67" s="112" t="s">
        <v>25</v>
      </c>
      <c r="F67" s="112" t="s">
        <v>25</v>
      </c>
      <c r="G67" s="112" t="s">
        <v>38</v>
      </c>
      <c r="H67" s="112" t="s">
        <v>25</v>
      </c>
      <c r="I67" s="111" t="s">
        <v>27</v>
      </c>
      <c r="J67" s="111" t="s">
        <v>26</v>
      </c>
      <c r="K67" s="111" t="s">
        <v>25</v>
      </c>
      <c r="L67" s="111" t="s">
        <v>61</v>
      </c>
      <c r="M67" s="111" t="s">
        <v>61</v>
      </c>
      <c r="N67" s="111" t="s">
        <v>25</v>
      </c>
      <c r="O67" s="111" t="s">
        <v>25</v>
      </c>
      <c r="P67" s="111" t="s">
        <v>25</v>
      </c>
      <c r="Q67" s="111" t="s">
        <v>25</v>
      </c>
      <c r="R67" s="168" t="s">
        <v>65</v>
      </c>
      <c r="S67" s="179" t="s">
        <v>29</v>
      </c>
      <c r="T67" s="72">
        <v>302</v>
      </c>
      <c r="U67" s="73">
        <v>302</v>
      </c>
      <c r="V67" s="73">
        <v>302</v>
      </c>
      <c r="W67" s="73">
        <v>100.5</v>
      </c>
      <c r="X67" s="73"/>
      <c r="Y67" s="73"/>
      <c r="Z67" s="51">
        <f t="shared" si="8"/>
        <v>1006.5</v>
      </c>
      <c r="AA67" s="28">
        <v>2018</v>
      </c>
      <c r="AB67" s="78"/>
      <c r="AC67" s="136"/>
    </row>
    <row r="68" spans="1:29" s="37" customFormat="1" ht="32.25" customHeight="1" x14ac:dyDescent="0.3">
      <c r="A68" s="111" t="s">
        <v>25</v>
      </c>
      <c r="B68" s="111" t="s">
        <v>25</v>
      </c>
      <c r="C68" s="111" t="s">
        <v>61</v>
      </c>
      <c r="D68" s="112" t="s">
        <v>26</v>
      </c>
      <c r="E68" s="112" t="s">
        <v>25</v>
      </c>
      <c r="F68" s="112" t="s">
        <v>25</v>
      </c>
      <c r="G68" s="112" t="s">
        <v>38</v>
      </c>
      <c r="H68" s="112" t="s">
        <v>25</v>
      </c>
      <c r="I68" s="111" t="s">
        <v>27</v>
      </c>
      <c r="J68" s="111" t="s">
        <v>26</v>
      </c>
      <c r="K68" s="111" t="s">
        <v>25</v>
      </c>
      <c r="L68" s="111" t="s">
        <v>61</v>
      </c>
      <c r="M68" s="111" t="s">
        <v>61</v>
      </c>
      <c r="N68" s="111" t="s">
        <v>25</v>
      </c>
      <c r="O68" s="111" t="s">
        <v>25</v>
      </c>
      <c r="P68" s="111" t="s">
        <v>25</v>
      </c>
      <c r="Q68" s="111" t="s">
        <v>25</v>
      </c>
      <c r="R68" s="169"/>
      <c r="S68" s="181"/>
      <c r="T68" s="72"/>
      <c r="U68" s="73"/>
      <c r="V68" s="73"/>
      <c r="W68" s="73">
        <v>201.5</v>
      </c>
      <c r="X68" s="73">
        <v>302</v>
      </c>
      <c r="Y68" s="73">
        <v>302</v>
      </c>
      <c r="Z68" s="51">
        <f t="shared" si="8"/>
        <v>805.5</v>
      </c>
      <c r="AA68" s="28">
        <v>2020</v>
      </c>
      <c r="AB68" s="36"/>
      <c r="AC68" s="138"/>
    </row>
    <row r="69" spans="1:29" s="37" customFormat="1" ht="42" customHeight="1" x14ac:dyDescent="0.3">
      <c r="A69" s="111"/>
      <c r="B69" s="111"/>
      <c r="C69" s="111"/>
      <c r="D69" s="112"/>
      <c r="E69" s="112"/>
      <c r="F69" s="112"/>
      <c r="G69" s="112"/>
      <c r="H69" s="112"/>
      <c r="I69" s="111"/>
      <c r="J69" s="111"/>
      <c r="K69" s="111"/>
      <c r="L69" s="111"/>
      <c r="M69" s="111"/>
      <c r="N69" s="111"/>
      <c r="O69" s="111"/>
      <c r="P69" s="111"/>
      <c r="Q69" s="111"/>
      <c r="R69" s="38" t="s">
        <v>66</v>
      </c>
      <c r="S69" s="28" t="s">
        <v>151</v>
      </c>
      <c r="T69" s="74">
        <v>1</v>
      </c>
      <c r="U69" s="75">
        <v>1</v>
      </c>
      <c r="V69" s="75">
        <v>1</v>
      </c>
      <c r="W69" s="75">
        <v>1</v>
      </c>
      <c r="X69" s="75">
        <v>1</v>
      </c>
      <c r="Y69" s="75">
        <v>1</v>
      </c>
      <c r="Z69" s="65">
        <f t="shared" si="8"/>
        <v>6</v>
      </c>
      <c r="AA69" s="28">
        <v>2020</v>
      </c>
      <c r="AB69" s="36"/>
      <c r="AC69" s="138"/>
    </row>
    <row r="70" spans="1:29" s="37" customFormat="1" ht="63.75" customHeight="1" x14ac:dyDescent="0.3">
      <c r="A70" s="111" t="s">
        <v>25</v>
      </c>
      <c r="B70" s="111" t="s">
        <v>25</v>
      </c>
      <c r="C70" s="111" t="s">
        <v>37</v>
      </c>
      <c r="D70" s="112" t="s">
        <v>26</v>
      </c>
      <c r="E70" s="112" t="s">
        <v>25</v>
      </c>
      <c r="F70" s="112" t="s">
        <v>25</v>
      </c>
      <c r="G70" s="112" t="s">
        <v>38</v>
      </c>
      <c r="H70" s="112" t="s">
        <v>25</v>
      </c>
      <c r="I70" s="111" t="s">
        <v>27</v>
      </c>
      <c r="J70" s="111" t="s">
        <v>26</v>
      </c>
      <c r="K70" s="111" t="s">
        <v>25</v>
      </c>
      <c r="L70" s="111" t="s">
        <v>61</v>
      </c>
      <c r="M70" s="111" t="s">
        <v>27</v>
      </c>
      <c r="N70" s="111" t="s">
        <v>25</v>
      </c>
      <c r="O70" s="111" t="s">
        <v>25</v>
      </c>
      <c r="P70" s="111" t="s">
        <v>25</v>
      </c>
      <c r="Q70" s="111" t="s">
        <v>25</v>
      </c>
      <c r="R70" s="189" t="s">
        <v>176</v>
      </c>
      <c r="S70" s="179" t="s">
        <v>29</v>
      </c>
      <c r="T70" s="76">
        <v>909</v>
      </c>
      <c r="U70" s="77">
        <v>1035.3</v>
      </c>
      <c r="V70" s="77">
        <v>1116</v>
      </c>
      <c r="W70" s="77">
        <v>371.7</v>
      </c>
      <c r="X70" s="130"/>
      <c r="Y70" s="130"/>
      <c r="Z70" s="51">
        <f t="shared" si="8"/>
        <v>3432</v>
      </c>
      <c r="AA70" s="28">
        <v>2018</v>
      </c>
      <c r="AB70" s="129"/>
      <c r="AC70" s="136"/>
    </row>
    <row r="71" spans="1:29" s="37" customFormat="1" ht="67.5" customHeight="1" x14ac:dyDescent="0.3">
      <c r="A71" s="111" t="s">
        <v>25</v>
      </c>
      <c r="B71" s="111" t="s">
        <v>25</v>
      </c>
      <c r="C71" s="111" t="s">
        <v>61</v>
      </c>
      <c r="D71" s="112" t="s">
        <v>26</v>
      </c>
      <c r="E71" s="112" t="s">
        <v>25</v>
      </c>
      <c r="F71" s="112" t="s">
        <v>25</v>
      </c>
      <c r="G71" s="112" t="s">
        <v>38</v>
      </c>
      <c r="H71" s="112" t="s">
        <v>25</v>
      </c>
      <c r="I71" s="111" t="s">
        <v>27</v>
      </c>
      <c r="J71" s="111" t="s">
        <v>26</v>
      </c>
      <c r="K71" s="111" t="s">
        <v>25</v>
      </c>
      <c r="L71" s="111" t="s">
        <v>61</v>
      </c>
      <c r="M71" s="111" t="s">
        <v>27</v>
      </c>
      <c r="N71" s="111" t="s">
        <v>25</v>
      </c>
      <c r="O71" s="111" t="s">
        <v>25</v>
      </c>
      <c r="P71" s="111" t="s">
        <v>25</v>
      </c>
      <c r="Q71" s="111" t="s">
        <v>25</v>
      </c>
      <c r="R71" s="190"/>
      <c r="S71" s="181"/>
      <c r="T71" s="76"/>
      <c r="U71" s="77"/>
      <c r="V71" s="77"/>
      <c r="W71" s="77">
        <v>744.3</v>
      </c>
      <c r="X71" s="77">
        <v>1164</v>
      </c>
      <c r="Y71" s="77">
        <v>1163.5999999999999</v>
      </c>
      <c r="Z71" s="51">
        <f t="shared" si="8"/>
        <v>3071.8999999999996</v>
      </c>
      <c r="AA71" s="28">
        <v>2020</v>
      </c>
      <c r="AB71" s="36"/>
      <c r="AC71" s="138"/>
    </row>
    <row r="72" spans="1:29" s="25" customFormat="1" ht="46.5" customHeight="1" x14ac:dyDescent="0.3">
      <c r="A72" s="111"/>
      <c r="B72" s="111"/>
      <c r="C72" s="111"/>
      <c r="D72" s="112"/>
      <c r="E72" s="112"/>
      <c r="F72" s="112"/>
      <c r="G72" s="112"/>
      <c r="H72" s="112"/>
      <c r="I72" s="111"/>
      <c r="J72" s="111"/>
      <c r="K72" s="111"/>
      <c r="L72" s="111"/>
      <c r="M72" s="111"/>
      <c r="N72" s="111"/>
      <c r="O72" s="111"/>
      <c r="P72" s="111"/>
      <c r="Q72" s="111"/>
      <c r="R72" s="38" t="s">
        <v>67</v>
      </c>
      <c r="S72" s="28" t="s">
        <v>151</v>
      </c>
      <c r="T72" s="74">
        <v>60</v>
      </c>
      <c r="U72" s="75">
        <v>47</v>
      </c>
      <c r="V72" s="75">
        <v>46</v>
      </c>
      <c r="W72" s="75">
        <v>47</v>
      </c>
      <c r="X72" s="75">
        <v>48</v>
      </c>
      <c r="Y72" s="75">
        <v>48</v>
      </c>
      <c r="Z72" s="65">
        <f t="shared" si="8"/>
        <v>296</v>
      </c>
      <c r="AA72" s="28">
        <v>2020</v>
      </c>
      <c r="AB72" s="36"/>
      <c r="AC72" s="134"/>
    </row>
    <row r="73" spans="1:29" s="25" customFormat="1" ht="68.25" customHeight="1" x14ac:dyDescent="0.3">
      <c r="A73" s="111" t="s">
        <v>25</v>
      </c>
      <c r="B73" s="111" t="s">
        <v>25</v>
      </c>
      <c r="C73" s="111" t="s">
        <v>37</v>
      </c>
      <c r="D73" s="112" t="s">
        <v>26</v>
      </c>
      <c r="E73" s="112" t="s">
        <v>25</v>
      </c>
      <c r="F73" s="112" t="s">
        <v>25</v>
      </c>
      <c r="G73" s="112" t="s">
        <v>38</v>
      </c>
      <c r="H73" s="112" t="s">
        <v>25</v>
      </c>
      <c r="I73" s="111" t="s">
        <v>27</v>
      </c>
      <c r="J73" s="111" t="s">
        <v>26</v>
      </c>
      <c r="K73" s="111" t="s">
        <v>25</v>
      </c>
      <c r="L73" s="111" t="s">
        <v>61</v>
      </c>
      <c r="M73" s="111" t="s">
        <v>38</v>
      </c>
      <c r="N73" s="111" t="s">
        <v>25</v>
      </c>
      <c r="O73" s="111" t="s">
        <v>25</v>
      </c>
      <c r="P73" s="111" t="s">
        <v>25</v>
      </c>
      <c r="Q73" s="111" t="s">
        <v>25</v>
      </c>
      <c r="R73" s="168" t="s">
        <v>68</v>
      </c>
      <c r="S73" s="179" t="s">
        <v>29</v>
      </c>
      <c r="T73" s="76">
        <v>2910</v>
      </c>
      <c r="U73" s="77">
        <v>3222.5</v>
      </c>
      <c r="V73" s="77">
        <v>3867</v>
      </c>
      <c r="W73" s="77">
        <v>1332.8</v>
      </c>
      <c r="X73" s="119"/>
      <c r="Y73" s="119"/>
      <c r="Z73" s="51">
        <f t="shared" si="8"/>
        <v>11332.3</v>
      </c>
      <c r="AA73" s="28">
        <v>2018</v>
      </c>
      <c r="AB73" s="78"/>
      <c r="AC73" s="137"/>
    </row>
    <row r="74" spans="1:29" s="25" customFormat="1" ht="52.5" customHeight="1" x14ac:dyDescent="0.3">
      <c r="A74" s="111" t="s">
        <v>25</v>
      </c>
      <c r="B74" s="111" t="s">
        <v>25</v>
      </c>
      <c r="C74" s="111" t="s">
        <v>61</v>
      </c>
      <c r="D74" s="112" t="s">
        <v>26</v>
      </c>
      <c r="E74" s="112" t="s">
        <v>25</v>
      </c>
      <c r="F74" s="112" t="s">
        <v>25</v>
      </c>
      <c r="G74" s="112" t="s">
        <v>38</v>
      </c>
      <c r="H74" s="112" t="s">
        <v>25</v>
      </c>
      <c r="I74" s="111" t="s">
        <v>27</v>
      </c>
      <c r="J74" s="111" t="s">
        <v>26</v>
      </c>
      <c r="K74" s="111" t="s">
        <v>25</v>
      </c>
      <c r="L74" s="111" t="s">
        <v>61</v>
      </c>
      <c r="M74" s="111" t="s">
        <v>38</v>
      </c>
      <c r="N74" s="111" t="s">
        <v>25</v>
      </c>
      <c r="O74" s="111" t="s">
        <v>25</v>
      </c>
      <c r="P74" s="111" t="s">
        <v>25</v>
      </c>
      <c r="Q74" s="111" t="s">
        <v>25</v>
      </c>
      <c r="R74" s="169"/>
      <c r="S74" s="181"/>
      <c r="T74" s="76"/>
      <c r="U74" s="77"/>
      <c r="V74" s="77"/>
      <c r="W74" s="77">
        <v>2721.2</v>
      </c>
      <c r="X74" s="77">
        <v>4201</v>
      </c>
      <c r="Y74" s="77">
        <v>4181.3999999999996</v>
      </c>
      <c r="Z74" s="51">
        <f t="shared" si="8"/>
        <v>11103.599999999999</v>
      </c>
      <c r="AA74" s="28">
        <v>2020</v>
      </c>
      <c r="AB74" s="78"/>
      <c r="AC74" s="134"/>
    </row>
    <row r="75" spans="1:29" s="25" customFormat="1" ht="42" customHeight="1" x14ac:dyDescent="0.3">
      <c r="A75" s="111"/>
      <c r="B75" s="111"/>
      <c r="C75" s="111"/>
      <c r="D75" s="112"/>
      <c r="E75" s="112"/>
      <c r="F75" s="112"/>
      <c r="G75" s="112"/>
      <c r="H75" s="112"/>
      <c r="I75" s="111"/>
      <c r="J75" s="111"/>
      <c r="K75" s="111"/>
      <c r="L75" s="111"/>
      <c r="M75" s="111"/>
      <c r="N75" s="111"/>
      <c r="O75" s="111"/>
      <c r="P75" s="111"/>
      <c r="Q75" s="111"/>
      <c r="R75" s="38" t="s">
        <v>67</v>
      </c>
      <c r="S75" s="28" t="s">
        <v>151</v>
      </c>
      <c r="T75" s="74">
        <v>240</v>
      </c>
      <c r="U75" s="75">
        <v>212</v>
      </c>
      <c r="V75" s="75">
        <v>218</v>
      </c>
      <c r="W75" s="75">
        <v>227</v>
      </c>
      <c r="X75" s="75">
        <v>237</v>
      </c>
      <c r="Y75" s="75">
        <v>230</v>
      </c>
      <c r="Z75" s="65">
        <f t="shared" si="8"/>
        <v>1364</v>
      </c>
      <c r="AA75" s="28">
        <v>2020</v>
      </c>
      <c r="AB75" s="36"/>
      <c r="AC75" s="134"/>
    </row>
    <row r="76" spans="1:29" s="25" customFormat="1" ht="53.25" customHeight="1" x14ac:dyDescent="0.3">
      <c r="A76" s="111" t="s">
        <v>25</v>
      </c>
      <c r="B76" s="111" t="s">
        <v>25</v>
      </c>
      <c r="C76" s="111" t="s">
        <v>37</v>
      </c>
      <c r="D76" s="112" t="s">
        <v>26</v>
      </c>
      <c r="E76" s="112" t="s">
        <v>25</v>
      </c>
      <c r="F76" s="112" t="s">
        <v>25</v>
      </c>
      <c r="G76" s="112" t="s">
        <v>25</v>
      </c>
      <c r="H76" s="112" t="s">
        <v>25</v>
      </c>
      <c r="I76" s="111" t="s">
        <v>27</v>
      </c>
      <c r="J76" s="111" t="s">
        <v>26</v>
      </c>
      <c r="K76" s="111" t="s">
        <v>25</v>
      </c>
      <c r="L76" s="111" t="s">
        <v>61</v>
      </c>
      <c r="M76" s="111" t="s">
        <v>25</v>
      </c>
      <c r="N76" s="111" t="s">
        <v>25</v>
      </c>
      <c r="O76" s="111" t="s">
        <v>25</v>
      </c>
      <c r="P76" s="111" t="s">
        <v>25</v>
      </c>
      <c r="Q76" s="111" t="s">
        <v>25</v>
      </c>
      <c r="R76" s="168" t="s">
        <v>69</v>
      </c>
      <c r="S76" s="179" t="s">
        <v>29</v>
      </c>
      <c r="T76" s="76">
        <f t="shared" ref="T76:V76" si="9">T78+T81</f>
        <v>50600</v>
      </c>
      <c r="U76" s="77">
        <f t="shared" si="9"/>
        <v>51563</v>
      </c>
      <c r="V76" s="77">
        <f t="shared" si="9"/>
        <v>51771</v>
      </c>
      <c r="W76" s="77">
        <f>W78+W81</f>
        <v>12698.6</v>
      </c>
      <c r="X76" s="77"/>
      <c r="Y76" s="77"/>
      <c r="Z76" s="51">
        <f t="shared" si="8"/>
        <v>166632.6</v>
      </c>
      <c r="AA76" s="28">
        <v>2018</v>
      </c>
      <c r="AB76" s="78"/>
      <c r="AC76" s="137"/>
    </row>
    <row r="77" spans="1:29" s="25" customFormat="1" ht="65.25" customHeight="1" x14ac:dyDescent="0.3">
      <c r="A77" s="111" t="s">
        <v>25</v>
      </c>
      <c r="B77" s="111" t="s">
        <v>25</v>
      </c>
      <c r="C77" s="111" t="s">
        <v>61</v>
      </c>
      <c r="D77" s="112" t="s">
        <v>26</v>
      </c>
      <c r="E77" s="112" t="s">
        <v>25</v>
      </c>
      <c r="F77" s="112" t="s">
        <v>25</v>
      </c>
      <c r="G77" s="112" t="s">
        <v>25</v>
      </c>
      <c r="H77" s="112" t="s">
        <v>25</v>
      </c>
      <c r="I77" s="111" t="s">
        <v>27</v>
      </c>
      <c r="J77" s="111" t="s">
        <v>26</v>
      </c>
      <c r="K77" s="111" t="s">
        <v>25</v>
      </c>
      <c r="L77" s="111" t="s">
        <v>61</v>
      </c>
      <c r="M77" s="111" t="s">
        <v>25</v>
      </c>
      <c r="N77" s="111" t="s">
        <v>25</v>
      </c>
      <c r="O77" s="111" t="s">
        <v>25</v>
      </c>
      <c r="P77" s="111" t="s">
        <v>25</v>
      </c>
      <c r="Q77" s="111" t="s">
        <v>25</v>
      </c>
      <c r="R77" s="169"/>
      <c r="S77" s="181"/>
      <c r="T77" s="76"/>
      <c r="U77" s="77"/>
      <c r="V77" s="77"/>
      <c r="W77" s="77">
        <f>W79+W82</f>
        <v>40907.4</v>
      </c>
      <c r="X77" s="77">
        <f t="shared" ref="X77" si="10">X79+X82</f>
        <v>54014.8</v>
      </c>
      <c r="Y77" s="77">
        <f>Y79+Y82</f>
        <v>55136</v>
      </c>
      <c r="Z77" s="51">
        <f t="shared" si="8"/>
        <v>150058.20000000001</v>
      </c>
      <c r="AA77" s="28">
        <v>2020</v>
      </c>
      <c r="AB77" s="78"/>
      <c r="AC77" s="146"/>
    </row>
    <row r="78" spans="1:29" s="25" customFormat="1" ht="54.75" customHeight="1" x14ac:dyDescent="0.3">
      <c r="A78" s="111" t="s">
        <v>25</v>
      </c>
      <c r="B78" s="111" t="s">
        <v>25</v>
      </c>
      <c r="C78" s="111" t="s">
        <v>37</v>
      </c>
      <c r="D78" s="112" t="s">
        <v>26</v>
      </c>
      <c r="E78" s="112" t="s">
        <v>25</v>
      </c>
      <c r="F78" s="112" t="s">
        <v>25</v>
      </c>
      <c r="G78" s="112" t="s">
        <v>26</v>
      </c>
      <c r="H78" s="112" t="s">
        <v>25</v>
      </c>
      <c r="I78" s="111" t="s">
        <v>27</v>
      </c>
      <c r="J78" s="111" t="s">
        <v>26</v>
      </c>
      <c r="K78" s="111" t="s">
        <v>25</v>
      </c>
      <c r="L78" s="111" t="s">
        <v>61</v>
      </c>
      <c r="M78" s="111" t="s">
        <v>25</v>
      </c>
      <c r="N78" s="111" t="s">
        <v>25</v>
      </c>
      <c r="O78" s="111" t="s">
        <v>25</v>
      </c>
      <c r="P78" s="111" t="s">
        <v>25</v>
      </c>
      <c r="Q78" s="111" t="s">
        <v>25</v>
      </c>
      <c r="R78" s="168" t="s">
        <v>70</v>
      </c>
      <c r="S78" s="179" t="s">
        <v>29</v>
      </c>
      <c r="T78" s="76">
        <v>39800</v>
      </c>
      <c r="U78" s="77">
        <v>38500</v>
      </c>
      <c r="V78" s="77">
        <v>38329</v>
      </c>
      <c r="W78" s="77">
        <v>12698.6</v>
      </c>
      <c r="X78" s="119"/>
      <c r="Y78" s="119"/>
      <c r="Z78" s="51">
        <f t="shared" si="8"/>
        <v>129327.6</v>
      </c>
      <c r="AA78" s="28">
        <v>2018</v>
      </c>
      <c r="AB78" s="78"/>
      <c r="AC78" s="137"/>
    </row>
    <row r="79" spans="1:29" s="25" customFormat="1" ht="63" customHeight="1" x14ac:dyDescent="0.3">
      <c r="A79" s="111" t="s">
        <v>25</v>
      </c>
      <c r="B79" s="111" t="s">
        <v>25</v>
      </c>
      <c r="C79" s="111" t="s">
        <v>61</v>
      </c>
      <c r="D79" s="112" t="s">
        <v>26</v>
      </c>
      <c r="E79" s="112" t="s">
        <v>25</v>
      </c>
      <c r="F79" s="112" t="s">
        <v>25</v>
      </c>
      <c r="G79" s="112" t="s">
        <v>26</v>
      </c>
      <c r="H79" s="112" t="s">
        <v>25</v>
      </c>
      <c r="I79" s="111" t="s">
        <v>27</v>
      </c>
      <c r="J79" s="111" t="s">
        <v>26</v>
      </c>
      <c r="K79" s="111" t="s">
        <v>25</v>
      </c>
      <c r="L79" s="111" t="s">
        <v>61</v>
      </c>
      <c r="M79" s="111" t="s">
        <v>25</v>
      </c>
      <c r="N79" s="111" t="s">
        <v>25</v>
      </c>
      <c r="O79" s="111" t="s">
        <v>25</v>
      </c>
      <c r="P79" s="111" t="s">
        <v>25</v>
      </c>
      <c r="Q79" s="111" t="s">
        <v>25</v>
      </c>
      <c r="R79" s="169"/>
      <c r="S79" s="181"/>
      <c r="T79" s="76"/>
      <c r="U79" s="77"/>
      <c r="V79" s="77"/>
      <c r="W79" s="77">
        <v>26386.400000000001</v>
      </c>
      <c r="X79" s="77">
        <v>38799.599999999999</v>
      </c>
      <c r="Y79" s="77">
        <v>39564</v>
      </c>
      <c r="Z79" s="51">
        <f t="shared" si="8"/>
        <v>104750</v>
      </c>
      <c r="AA79" s="28">
        <v>2020</v>
      </c>
      <c r="AB79" s="78"/>
      <c r="AC79" s="134"/>
    </row>
    <row r="80" spans="1:29" s="25" customFormat="1" ht="76.5" customHeight="1" x14ac:dyDescent="0.3">
      <c r="A80" s="111"/>
      <c r="B80" s="111"/>
      <c r="C80" s="111"/>
      <c r="D80" s="112"/>
      <c r="E80" s="112"/>
      <c r="F80" s="112"/>
      <c r="G80" s="112"/>
      <c r="H80" s="112"/>
      <c r="I80" s="111"/>
      <c r="J80" s="111"/>
      <c r="K80" s="111"/>
      <c r="L80" s="111"/>
      <c r="M80" s="111"/>
      <c r="N80" s="111"/>
      <c r="O80" s="111"/>
      <c r="P80" s="111"/>
      <c r="Q80" s="111"/>
      <c r="R80" s="38" t="s">
        <v>71</v>
      </c>
      <c r="S80" s="28" t="s">
        <v>151</v>
      </c>
      <c r="T80" s="74">
        <v>370</v>
      </c>
      <c r="U80" s="75">
        <v>385</v>
      </c>
      <c r="V80" s="75">
        <v>394</v>
      </c>
      <c r="W80" s="75">
        <v>410</v>
      </c>
      <c r="X80" s="75">
        <v>427</v>
      </c>
      <c r="Y80" s="75">
        <v>420</v>
      </c>
      <c r="Z80" s="65">
        <f t="shared" si="8"/>
        <v>2406</v>
      </c>
      <c r="AA80" s="28">
        <v>2020</v>
      </c>
      <c r="AB80" s="36"/>
      <c r="AC80" s="134"/>
    </row>
    <row r="81" spans="1:29" s="25" customFormat="1" ht="57" customHeight="1" x14ac:dyDescent="0.3">
      <c r="A81" s="111" t="s">
        <v>25</v>
      </c>
      <c r="B81" s="111" t="s">
        <v>25</v>
      </c>
      <c r="C81" s="111" t="s">
        <v>37</v>
      </c>
      <c r="D81" s="112" t="s">
        <v>26</v>
      </c>
      <c r="E81" s="112" t="s">
        <v>25</v>
      </c>
      <c r="F81" s="112" t="s">
        <v>25</v>
      </c>
      <c r="G81" s="112" t="s">
        <v>38</v>
      </c>
      <c r="H81" s="112" t="s">
        <v>25</v>
      </c>
      <c r="I81" s="111" t="s">
        <v>27</v>
      </c>
      <c r="J81" s="111" t="s">
        <v>26</v>
      </c>
      <c r="K81" s="111" t="s">
        <v>25</v>
      </c>
      <c r="L81" s="111" t="s">
        <v>61</v>
      </c>
      <c r="M81" s="111" t="s">
        <v>25</v>
      </c>
      <c r="N81" s="111" t="s">
        <v>25</v>
      </c>
      <c r="O81" s="111" t="s">
        <v>25</v>
      </c>
      <c r="P81" s="111" t="s">
        <v>25</v>
      </c>
      <c r="Q81" s="111" t="s">
        <v>25</v>
      </c>
      <c r="R81" s="168" t="s">
        <v>70</v>
      </c>
      <c r="S81" s="179" t="s">
        <v>29</v>
      </c>
      <c r="T81" s="76">
        <v>10800</v>
      </c>
      <c r="U81" s="77">
        <v>13063</v>
      </c>
      <c r="V81" s="77">
        <v>13442</v>
      </c>
      <c r="W81" s="119"/>
      <c r="X81" s="119"/>
      <c r="Y81" s="119"/>
      <c r="Z81" s="77">
        <f>Y81+X81+W81+V81+U81+T81</f>
        <v>37305</v>
      </c>
      <c r="AA81" s="28">
        <v>2017</v>
      </c>
      <c r="AB81" s="129"/>
      <c r="AC81" s="137"/>
    </row>
    <row r="82" spans="1:29" s="25" customFormat="1" ht="61.5" customHeight="1" x14ac:dyDescent="0.3">
      <c r="A82" s="111" t="s">
        <v>25</v>
      </c>
      <c r="B82" s="111" t="s">
        <v>25</v>
      </c>
      <c r="C82" s="111" t="s">
        <v>61</v>
      </c>
      <c r="D82" s="112" t="s">
        <v>26</v>
      </c>
      <c r="E82" s="112" t="s">
        <v>25</v>
      </c>
      <c r="F82" s="112" t="s">
        <v>25</v>
      </c>
      <c r="G82" s="112" t="s">
        <v>38</v>
      </c>
      <c r="H82" s="112" t="s">
        <v>25</v>
      </c>
      <c r="I82" s="111" t="s">
        <v>27</v>
      </c>
      <c r="J82" s="111" t="s">
        <v>26</v>
      </c>
      <c r="K82" s="111" t="s">
        <v>25</v>
      </c>
      <c r="L82" s="111" t="s">
        <v>61</v>
      </c>
      <c r="M82" s="111" t="s">
        <v>25</v>
      </c>
      <c r="N82" s="111" t="s">
        <v>25</v>
      </c>
      <c r="O82" s="111" t="s">
        <v>25</v>
      </c>
      <c r="P82" s="111" t="s">
        <v>25</v>
      </c>
      <c r="Q82" s="111" t="s">
        <v>25</v>
      </c>
      <c r="R82" s="169"/>
      <c r="S82" s="181"/>
      <c r="T82" s="76"/>
      <c r="U82" s="77"/>
      <c r="V82" s="77"/>
      <c r="W82" s="77">
        <v>14521</v>
      </c>
      <c r="X82" s="77">
        <v>15215.2</v>
      </c>
      <c r="Y82" s="77">
        <v>15572</v>
      </c>
      <c r="Z82" s="77">
        <f>Y82+X82+W82+V82+U82+T82</f>
        <v>45308.2</v>
      </c>
      <c r="AA82" s="28">
        <v>2020</v>
      </c>
      <c r="AB82" s="36"/>
      <c r="AC82" s="134"/>
    </row>
    <row r="83" spans="1:29" s="25" customFormat="1" ht="59.25" customHeight="1" x14ac:dyDescent="0.3">
      <c r="A83" s="111"/>
      <c r="B83" s="111"/>
      <c r="C83" s="111"/>
      <c r="D83" s="112"/>
      <c r="E83" s="112"/>
      <c r="F83" s="112"/>
      <c r="G83" s="112"/>
      <c r="H83" s="112"/>
      <c r="I83" s="111"/>
      <c r="J83" s="111"/>
      <c r="K83" s="111"/>
      <c r="L83" s="111"/>
      <c r="M83" s="111"/>
      <c r="N83" s="111"/>
      <c r="O83" s="111"/>
      <c r="P83" s="111"/>
      <c r="Q83" s="111"/>
      <c r="R83" s="38" t="s">
        <v>72</v>
      </c>
      <c r="S83" s="28" t="s">
        <v>151</v>
      </c>
      <c r="T83" s="74">
        <v>370</v>
      </c>
      <c r="U83" s="75">
        <v>385</v>
      </c>
      <c r="V83" s="75">
        <v>394</v>
      </c>
      <c r="W83" s="75">
        <v>410</v>
      </c>
      <c r="X83" s="75">
        <v>427</v>
      </c>
      <c r="Y83" s="75">
        <v>420</v>
      </c>
      <c r="Z83" s="65">
        <f>T83+U83+V83+W83+X83+Y83</f>
        <v>2406</v>
      </c>
      <c r="AA83" s="28">
        <v>2020</v>
      </c>
      <c r="AB83" s="36"/>
      <c r="AC83" s="134"/>
    </row>
    <row r="84" spans="1:29" s="25" customFormat="1" ht="80.25" customHeight="1" x14ac:dyDescent="0.3">
      <c r="A84" s="111" t="s">
        <v>25</v>
      </c>
      <c r="B84" s="111" t="s">
        <v>26</v>
      </c>
      <c r="C84" s="111" t="s">
        <v>25</v>
      </c>
      <c r="D84" s="112" t="s">
        <v>26</v>
      </c>
      <c r="E84" s="112" t="s">
        <v>25</v>
      </c>
      <c r="F84" s="112" t="s">
        <v>25</v>
      </c>
      <c r="G84" s="112" t="s">
        <v>38</v>
      </c>
      <c r="H84" s="112" t="s">
        <v>25</v>
      </c>
      <c r="I84" s="111" t="s">
        <v>27</v>
      </c>
      <c r="J84" s="111" t="s">
        <v>26</v>
      </c>
      <c r="K84" s="111" t="s">
        <v>25</v>
      </c>
      <c r="L84" s="111" t="s">
        <v>61</v>
      </c>
      <c r="M84" s="111" t="s">
        <v>25</v>
      </c>
      <c r="N84" s="111" t="s">
        <v>25</v>
      </c>
      <c r="O84" s="111" t="s">
        <v>25</v>
      </c>
      <c r="P84" s="111" t="s">
        <v>25</v>
      </c>
      <c r="Q84" s="111" t="s">
        <v>25</v>
      </c>
      <c r="R84" s="38" t="s">
        <v>157</v>
      </c>
      <c r="S84" s="28" t="s">
        <v>29</v>
      </c>
      <c r="T84" s="72">
        <v>200</v>
      </c>
      <c r="U84" s="73">
        <v>200</v>
      </c>
      <c r="V84" s="73">
        <v>200</v>
      </c>
      <c r="W84" s="73">
        <v>150</v>
      </c>
      <c r="X84" s="73">
        <v>200</v>
      </c>
      <c r="Y84" s="73">
        <v>200</v>
      </c>
      <c r="Z84" s="51">
        <f t="shared" ref="Z84:Z92" si="11">Y84+X84+W84+V84+U84+T84</f>
        <v>1150</v>
      </c>
      <c r="AA84" s="28">
        <v>2020</v>
      </c>
      <c r="AB84" s="26"/>
      <c r="AC84" s="134"/>
    </row>
    <row r="85" spans="1:29" s="25" customFormat="1" ht="81.75" customHeight="1" x14ac:dyDescent="0.3">
      <c r="A85" s="111"/>
      <c r="B85" s="111"/>
      <c r="C85" s="111"/>
      <c r="D85" s="112"/>
      <c r="E85" s="112"/>
      <c r="F85" s="112"/>
      <c r="G85" s="112"/>
      <c r="H85" s="112"/>
      <c r="I85" s="111"/>
      <c r="J85" s="111"/>
      <c r="K85" s="111"/>
      <c r="L85" s="111"/>
      <c r="M85" s="111"/>
      <c r="N85" s="111"/>
      <c r="O85" s="111"/>
      <c r="P85" s="111"/>
      <c r="Q85" s="111"/>
      <c r="R85" s="38" t="s">
        <v>73</v>
      </c>
      <c r="S85" s="28" t="s">
        <v>151</v>
      </c>
      <c r="T85" s="74">
        <v>60</v>
      </c>
      <c r="U85" s="75">
        <v>61</v>
      </c>
      <c r="V85" s="75">
        <v>47</v>
      </c>
      <c r="W85" s="75">
        <v>52</v>
      </c>
      <c r="X85" s="75">
        <v>45</v>
      </c>
      <c r="Y85" s="75">
        <v>65</v>
      </c>
      <c r="Z85" s="65">
        <f t="shared" si="11"/>
        <v>330</v>
      </c>
      <c r="AA85" s="28">
        <v>2020</v>
      </c>
      <c r="AB85" s="26"/>
      <c r="AC85" s="134"/>
    </row>
    <row r="86" spans="1:29" s="25" customFormat="1" ht="237" customHeight="1" x14ac:dyDescent="0.3">
      <c r="A86" s="111" t="s">
        <v>25</v>
      </c>
      <c r="B86" s="111" t="s">
        <v>27</v>
      </c>
      <c r="C86" s="111" t="s">
        <v>38</v>
      </c>
      <c r="D86" s="112" t="s">
        <v>26</v>
      </c>
      <c r="E86" s="112" t="s">
        <v>25</v>
      </c>
      <c r="F86" s="112" t="s">
        <v>25</v>
      </c>
      <c r="G86" s="112" t="s">
        <v>38</v>
      </c>
      <c r="H86" s="112">
        <v>0</v>
      </c>
      <c r="I86" s="112" t="s">
        <v>27</v>
      </c>
      <c r="J86" s="111" t="s">
        <v>26</v>
      </c>
      <c r="K86" s="111" t="s">
        <v>25</v>
      </c>
      <c r="L86" s="111" t="s">
        <v>25</v>
      </c>
      <c r="M86" s="111" t="s">
        <v>25</v>
      </c>
      <c r="N86" s="111" t="s">
        <v>25</v>
      </c>
      <c r="O86" s="111" t="s">
        <v>25</v>
      </c>
      <c r="P86" s="111" t="s">
        <v>25</v>
      </c>
      <c r="Q86" s="111" t="s">
        <v>25</v>
      </c>
      <c r="R86" s="38" t="s">
        <v>168</v>
      </c>
      <c r="S86" s="28" t="s">
        <v>29</v>
      </c>
      <c r="T86" s="72">
        <v>339.8</v>
      </c>
      <c r="U86" s="75"/>
      <c r="V86" s="75"/>
      <c r="W86" s="75"/>
      <c r="X86" s="75"/>
      <c r="Y86" s="75"/>
      <c r="Z86" s="51">
        <f t="shared" si="11"/>
        <v>339.8</v>
      </c>
      <c r="AA86" s="28">
        <v>2015</v>
      </c>
      <c r="AB86" s="26"/>
      <c r="AC86" s="134"/>
    </row>
    <row r="87" spans="1:29" s="25" customFormat="1" ht="234.75" customHeight="1" x14ac:dyDescent="0.3">
      <c r="A87" s="111" t="s">
        <v>25</v>
      </c>
      <c r="B87" s="111" t="s">
        <v>27</v>
      </c>
      <c r="C87" s="111" t="s">
        <v>38</v>
      </c>
      <c r="D87" s="112" t="s">
        <v>26</v>
      </c>
      <c r="E87" s="112" t="s">
        <v>25</v>
      </c>
      <c r="F87" s="112" t="s">
        <v>25</v>
      </c>
      <c r="G87" s="112" t="s">
        <v>38</v>
      </c>
      <c r="H87" s="112">
        <v>0</v>
      </c>
      <c r="I87" s="112" t="s">
        <v>27</v>
      </c>
      <c r="J87" s="111" t="s">
        <v>26</v>
      </c>
      <c r="K87" s="111" t="s">
        <v>25</v>
      </c>
      <c r="L87" s="111" t="s">
        <v>61</v>
      </c>
      <c r="M87" s="111" t="s">
        <v>25</v>
      </c>
      <c r="N87" s="111" t="s">
        <v>25</v>
      </c>
      <c r="O87" s="111" t="s">
        <v>25</v>
      </c>
      <c r="P87" s="111" t="s">
        <v>25</v>
      </c>
      <c r="Q87" s="111" t="s">
        <v>25</v>
      </c>
      <c r="R87" s="38" t="s">
        <v>169</v>
      </c>
      <c r="S87" s="28" t="s">
        <v>29</v>
      </c>
      <c r="T87" s="72">
        <v>306</v>
      </c>
      <c r="U87" s="75"/>
      <c r="V87" s="75"/>
      <c r="W87" s="75"/>
      <c r="X87" s="75"/>
      <c r="Y87" s="75"/>
      <c r="Z87" s="51">
        <v>306</v>
      </c>
      <c r="AA87" s="28">
        <v>2015</v>
      </c>
      <c r="AB87" s="26"/>
      <c r="AC87" s="134"/>
    </row>
    <row r="88" spans="1:29" s="25" customFormat="1" ht="230.25" customHeight="1" x14ac:dyDescent="0.3">
      <c r="A88" s="111" t="s">
        <v>25</v>
      </c>
      <c r="B88" s="111" t="s">
        <v>27</v>
      </c>
      <c r="C88" s="111" t="s">
        <v>38</v>
      </c>
      <c r="D88" s="112" t="s">
        <v>26</v>
      </c>
      <c r="E88" s="112" t="s">
        <v>25</v>
      </c>
      <c r="F88" s="112" t="s">
        <v>25</v>
      </c>
      <c r="G88" s="112" t="s">
        <v>38</v>
      </c>
      <c r="H88" s="112">
        <v>0</v>
      </c>
      <c r="I88" s="112" t="s">
        <v>27</v>
      </c>
      <c r="J88" s="111" t="s">
        <v>26</v>
      </c>
      <c r="K88" s="111" t="s">
        <v>74</v>
      </c>
      <c r="L88" s="111" t="s">
        <v>75</v>
      </c>
      <c r="M88" s="111" t="s">
        <v>38</v>
      </c>
      <c r="N88" s="111" t="s">
        <v>61</v>
      </c>
      <c r="O88" s="111" t="s">
        <v>25</v>
      </c>
      <c r="P88" s="111" t="s">
        <v>25</v>
      </c>
      <c r="Q88" s="111" t="s">
        <v>25</v>
      </c>
      <c r="R88" s="38" t="s">
        <v>169</v>
      </c>
      <c r="S88" s="28" t="s">
        <v>29</v>
      </c>
      <c r="T88" s="72">
        <v>33.799999999999997</v>
      </c>
      <c r="U88" s="75"/>
      <c r="V88" s="75"/>
      <c r="W88" s="75"/>
      <c r="X88" s="75"/>
      <c r="Y88" s="75"/>
      <c r="Z88" s="51">
        <v>33.799999999999997</v>
      </c>
      <c r="AA88" s="28">
        <v>2015</v>
      </c>
      <c r="AB88" s="26"/>
      <c r="AC88" s="134"/>
    </row>
    <row r="89" spans="1:29" s="25" customFormat="1" ht="42.75" customHeight="1" x14ac:dyDescent="0.3">
      <c r="A89" s="111"/>
      <c r="B89" s="111"/>
      <c r="C89" s="111"/>
      <c r="D89" s="112"/>
      <c r="E89" s="112"/>
      <c r="F89" s="112"/>
      <c r="G89" s="112"/>
      <c r="H89" s="112"/>
      <c r="I89" s="111"/>
      <c r="J89" s="111"/>
      <c r="K89" s="111"/>
      <c r="L89" s="111"/>
      <c r="M89" s="111"/>
      <c r="N89" s="111"/>
      <c r="O89" s="111"/>
      <c r="P89" s="111"/>
      <c r="Q89" s="111"/>
      <c r="R89" s="38" t="s">
        <v>76</v>
      </c>
      <c r="S89" s="28" t="s">
        <v>152</v>
      </c>
      <c r="T89" s="74">
        <v>5</v>
      </c>
      <c r="U89" s="75"/>
      <c r="V89" s="75"/>
      <c r="W89" s="75"/>
      <c r="X89" s="75"/>
      <c r="Y89" s="75"/>
      <c r="Z89" s="65">
        <f t="shared" si="11"/>
        <v>5</v>
      </c>
      <c r="AA89" s="28">
        <v>2015</v>
      </c>
      <c r="AB89" s="26"/>
      <c r="AC89" s="134"/>
    </row>
    <row r="90" spans="1:29" s="25" customFormat="1" ht="140.25" customHeight="1" x14ac:dyDescent="0.3">
      <c r="A90" s="111" t="s">
        <v>25</v>
      </c>
      <c r="B90" s="111" t="s">
        <v>27</v>
      </c>
      <c r="C90" s="111" t="s">
        <v>38</v>
      </c>
      <c r="D90" s="112" t="s">
        <v>26</v>
      </c>
      <c r="E90" s="112" t="s">
        <v>25</v>
      </c>
      <c r="F90" s="112" t="s">
        <v>25</v>
      </c>
      <c r="G90" s="112" t="s">
        <v>38</v>
      </c>
      <c r="H90" s="112" t="s">
        <v>25</v>
      </c>
      <c r="I90" s="111" t="s">
        <v>27</v>
      </c>
      <c r="J90" s="111" t="s">
        <v>26</v>
      </c>
      <c r="K90" s="111" t="s">
        <v>25</v>
      </c>
      <c r="L90" s="111" t="s">
        <v>61</v>
      </c>
      <c r="M90" s="111" t="s">
        <v>25</v>
      </c>
      <c r="N90" s="111" t="s">
        <v>25</v>
      </c>
      <c r="O90" s="111" t="s">
        <v>25</v>
      </c>
      <c r="P90" s="111" t="s">
        <v>25</v>
      </c>
      <c r="Q90" s="111" t="s">
        <v>25</v>
      </c>
      <c r="R90" s="38" t="s">
        <v>179</v>
      </c>
      <c r="S90" s="28" t="s">
        <v>29</v>
      </c>
      <c r="T90" s="74"/>
      <c r="U90" s="75"/>
      <c r="V90" s="75"/>
      <c r="W90" s="75"/>
      <c r="X90" s="75"/>
      <c r="Y90" s="73">
        <v>200</v>
      </c>
      <c r="Z90" s="73">
        <v>200</v>
      </c>
      <c r="AA90" s="28">
        <v>2020</v>
      </c>
      <c r="AB90" s="26"/>
      <c r="AC90" s="134"/>
    </row>
    <row r="91" spans="1:29" s="25" customFormat="1" ht="42.75" customHeight="1" x14ac:dyDescent="0.3">
      <c r="A91" s="111"/>
      <c r="B91" s="111"/>
      <c r="C91" s="111"/>
      <c r="D91" s="112"/>
      <c r="E91" s="112"/>
      <c r="F91" s="112"/>
      <c r="G91" s="112"/>
      <c r="H91" s="112"/>
      <c r="I91" s="111"/>
      <c r="J91" s="111"/>
      <c r="K91" s="111"/>
      <c r="L91" s="111"/>
      <c r="M91" s="111"/>
      <c r="N91" s="111"/>
      <c r="O91" s="111"/>
      <c r="P91" s="111"/>
      <c r="Q91" s="111"/>
      <c r="R91" s="38" t="s">
        <v>180</v>
      </c>
      <c r="S91" s="28" t="s">
        <v>152</v>
      </c>
      <c r="T91" s="74"/>
      <c r="U91" s="75"/>
      <c r="V91" s="75"/>
      <c r="W91" s="75"/>
      <c r="X91" s="75"/>
      <c r="Y91" s="75">
        <v>1</v>
      </c>
      <c r="Z91" s="65">
        <v>1</v>
      </c>
      <c r="AA91" s="28">
        <v>2020</v>
      </c>
      <c r="AB91" s="26"/>
      <c r="AC91" s="134"/>
    </row>
    <row r="92" spans="1:29" s="25" customFormat="1" ht="39.75" customHeight="1" x14ac:dyDescent="0.3">
      <c r="A92" s="113" t="s">
        <v>25</v>
      </c>
      <c r="B92" s="113" t="s">
        <v>25</v>
      </c>
      <c r="C92" s="113" t="s">
        <v>25</v>
      </c>
      <c r="D92" s="114" t="s">
        <v>26</v>
      </c>
      <c r="E92" s="114" t="s">
        <v>25</v>
      </c>
      <c r="F92" s="114" t="s">
        <v>25</v>
      </c>
      <c r="G92" s="114" t="s">
        <v>38</v>
      </c>
      <c r="H92" s="114" t="s">
        <v>25</v>
      </c>
      <c r="I92" s="113" t="s">
        <v>27</v>
      </c>
      <c r="J92" s="113" t="s">
        <v>26</v>
      </c>
      <c r="K92" s="113" t="s">
        <v>25</v>
      </c>
      <c r="L92" s="113" t="s">
        <v>38</v>
      </c>
      <c r="M92" s="113" t="s">
        <v>25</v>
      </c>
      <c r="N92" s="113" t="s">
        <v>25</v>
      </c>
      <c r="O92" s="113" t="s">
        <v>25</v>
      </c>
      <c r="P92" s="113" t="s">
        <v>25</v>
      </c>
      <c r="Q92" s="113" t="s">
        <v>25</v>
      </c>
      <c r="R92" s="45" t="s">
        <v>77</v>
      </c>
      <c r="S92" s="46" t="s">
        <v>29</v>
      </c>
      <c r="T92" s="69">
        <f t="shared" ref="T92:V92" si="12">T94+T97+T101+T104</f>
        <v>11496</v>
      </c>
      <c r="U92" s="69">
        <f t="shared" si="12"/>
        <v>5797</v>
      </c>
      <c r="V92" s="69">
        <f t="shared" si="12"/>
        <v>6172</v>
      </c>
      <c r="W92" s="69">
        <f>W94+W95+W97+W98+W101+W102</f>
        <v>4537</v>
      </c>
      <c r="X92" s="69">
        <f>X95+X98+X102+X106</f>
        <v>4106</v>
      </c>
      <c r="Y92" s="69">
        <f>Y95+Y98+Y102+Y104+Y106</f>
        <v>4103.5</v>
      </c>
      <c r="Z92" s="47">
        <f t="shared" si="11"/>
        <v>36211.5</v>
      </c>
      <c r="AA92" s="46">
        <v>2020</v>
      </c>
      <c r="AB92" s="26"/>
      <c r="AC92" s="134"/>
    </row>
    <row r="93" spans="1:29" s="25" customFormat="1" ht="114" customHeight="1" x14ac:dyDescent="0.3">
      <c r="A93" s="111"/>
      <c r="B93" s="111"/>
      <c r="C93" s="111"/>
      <c r="D93" s="112"/>
      <c r="E93" s="112"/>
      <c r="F93" s="112"/>
      <c r="G93" s="112"/>
      <c r="H93" s="112"/>
      <c r="I93" s="111"/>
      <c r="J93" s="111"/>
      <c r="K93" s="111"/>
      <c r="L93" s="111"/>
      <c r="M93" s="111"/>
      <c r="N93" s="111"/>
      <c r="O93" s="111"/>
      <c r="P93" s="111"/>
      <c r="Q93" s="111"/>
      <c r="R93" s="38" t="s">
        <v>148</v>
      </c>
      <c r="S93" s="28" t="s">
        <v>32</v>
      </c>
      <c r="T93" s="74">
        <v>65</v>
      </c>
      <c r="U93" s="75">
        <v>67</v>
      </c>
      <c r="V93" s="75">
        <v>72</v>
      </c>
      <c r="W93" s="75">
        <v>90</v>
      </c>
      <c r="X93" s="75">
        <v>90</v>
      </c>
      <c r="Y93" s="75">
        <v>90</v>
      </c>
      <c r="Z93" s="65">
        <v>90</v>
      </c>
      <c r="AA93" s="28">
        <v>2020</v>
      </c>
      <c r="AB93" s="26"/>
      <c r="AC93" s="134"/>
    </row>
    <row r="94" spans="1:29" s="25" customFormat="1" ht="55.5" customHeight="1" x14ac:dyDescent="0.3">
      <c r="A94" s="111" t="s">
        <v>25</v>
      </c>
      <c r="B94" s="111" t="s">
        <v>25</v>
      </c>
      <c r="C94" s="111" t="s">
        <v>37</v>
      </c>
      <c r="D94" s="112" t="s">
        <v>26</v>
      </c>
      <c r="E94" s="112" t="s">
        <v>25</v>
      </c>
      <c r="F94" s="112" t="s">
        <v>25</v>
      </c>
      <c r="G94" s="112" t="s">
        <v>38</v>
      </c>
      <c r="H94" s="112" t="s">
        <v>25</v>
      </c>
      <c r="I94" s="111" t="s">
        <v>27</v>
      </c>
      <c r="J94" s="111" t="s">
        <v>26</v>
      </c>
      <c r="K94" s="111" t="s">
        <v>25</v>
      </c>
      <c r="L94" s="111" t="s">
        <v>38</v>
      </c>
      <c r="M94" s="111" t="s">
        <v>25</v>
      </c>
      <c r="N94" s="111" t="s">
        <v>25</v>
      </c>
      <c r="O94" s="111" t="s">
        <v>25</v>
      </c>
      <c r="P94" s="111" t="s">
        <v>25</v>
      </c>
      <c r="Q94" s="111" t="s">
        <v>25</v>
      </c>
      <c r="R94" s="168" t="s">
        <v>170</v>
      </c>
      <c r="S94" s="179" t="s">
        <v>29</v>
      </c>
      <c r="T94" s="76">
        <v>11400</v>
      </c>
      <c r="U94" s="77">
        <v>5690</v>
      </c>
      <c r="V94" s="77">
        <v>6069</v>
      </c>
      <c r="W94" s="119"/>
      <c r="X94" s="119"/>
      <c r="Y94" s="119"/>
      <c r="Z94" s="51">
        <f>T94+U94+V94+W94+X94+Y94</f>
        <v>23159</v>
      </c>
      <c r="AA94" s="28">
        <v>2017</v>
      </c>
      <c r="AB94" s="78"/>
      <c r="AC94" s="137"/>
    </row>
    <row r="95" spans="1:29" s="25" customFormat="1" ht="45.75" customHeight="1" x14ac:dyDescent="0.3">
      <c r="A95" s="111" t="s">
        <v>25</v>
      </c>
      <c r="B95" s="111" t="s">
        <v>25</v>
      </c>
      <c r="C95" s="111" t="s">
        <v>61</v>
      </c>
      <c r="D95" s="112" t="s">
        <v>26</v>
      </c>
      <c r="E95" s="112" t="s">
        <v>25</v>
      </c>
      <c r="F95" s="112" t="s">
        <v>25</v>
      </c>
      <c r="G95" s="112" t="s">
        <v>38</v>
      </c>
      <c r="H95" s="112" t="s">
        <v>25</v>
      </c>
      <c r="I95" s="111" t="s">
        <v>27</v>
      </c>
      <c r="J95" s="111" t="s">
        <v>26</v>
      </c>
      <c r="K95" s="111" t="s">
        <v>25</v>
      </c>
      <c r="L95" s="111" t="s">
        <v>38</v>
      </c>
      <c r="M95" s="111" t="s">
        <v>25</v>
      </c>
      <c r="N95" s="111" t="s">
        <v>25</v>
      </c>
      <c r="O95" s="111" t="s">
        <v>25</v>
      </c>
      <c r="P95" s="111" t="s">
        <v>25</v>
      </c>
      <c r="Q95" s="111" t="s">
        <v>25</v>
      </c>
      <c r="R95" s="169"/>
      <c r="S95" s="181"/>
      <c r="T95" s="76"/>
      <c r="U95" s="77"/>
      <c r="V95" s="150"/>
      <c r="W95" s="77">
        <v>4430</v>
      </c>
      <c r="X95" s="77">
        <v>1690</v>
      </c>
      <c r="Y95" s="77">
        <v>1740</v>
      </c>
      <c r="Z95" s="51">
        <f>T95+U95+V95+W95+X95+Y95</f>
        <v>7860</v>
      </c>
      <c r="AA95" s="28">
        <v>2020</v>
      </c>
      <c r="AB95" s="78"/>
      <c r="AC95" s="134"/>
    </row>
    <row r="96" spans="1:29" s="25" customFormat="1" ht="80.25" customHeight="1" x14ac:dyDescent="0.3">
      <c r="A96" s="111"/>
      <c r="B96" s="111"/>
      <c r="C96" s="111"/>
      <c r="D96" s="112"/>
      <c r="E96" s="112"/>
      <c r="F96" s="112"/>
      <c r="G96" s="112"/>
      <c r="H96" s="112"/>
      <c r="I96" s="111"/>
      <c r="J96" s="111"/>
      <c r="K96" s="111"/>
      <c r="L96" s="111"/>
      <c r="M96" s="111"/>
      <c r="N96" s="111"/>
      <c r="O96" s="111"/>
      <c r="P96" s="111"/>
      <c r="Q96" s="111"/>
      <c r="R96" s="38" t="s">
        <v>171</v>
      </c>
      <c r="S96" s="28" t="s">
        <v>41</v>
      </c>
      <c r="T96" s="74">
        <v>78</v>
      </c>
      <c r="U96" s="75">
        <v>35</v>
      </c>
      <c r="V96" s="151">
        <v>42</v>
      </c>
      <c r="W96" s="75">
        <v>28</v>
      </c>
      <c r="X96" s="75">
        <v>13</v>
      </c>
      <c r="Y96" s="75">
        <v>10</v>
      </c>
      <c r="Z96" s="65">
        <f t="shared" ref="Z96:Z108" si="13">Y96+X96+W96+V96+U96+T96</f>
        <v>206</v>
      </c>
      <c r="AA96" s="28">
        <v>2020</v>
      </c>
      <c r="AB96" s="26"/>
      <c r="AC96" s="134"/>
    </row>
    <row r="97" spans="1:29" s="25" customFormat="1" ht="28.5" customHeight="1" x14ac:dyDescent="0.3">
      <c r="A97" s="111" t="s">
        <v>25</v>
      </c>
      <c r="B97" s="111" t="s">
        <v>25</v>
      </c>
      <c r="C97" s="111" t="s">
        <v>37</v>
      </c>
      <c r="D97" s="112" t="s">
        <v>26</v>
      </c>
      <c r="E97" s="112" t="s">
        <v>25</v>
      </c>
      <c r="F97" s="112" t="s">
        <v>25</v>
      </c>
      <c r="G97" s="112" t="s">
        <v>38</v>
      </c>
      <c r="H97" s="112" t="s">
        <v>25</v>
      </c>
      <c r="I97" s="111" t="s">
        <v>27</v>
      </c>
      <c r="J97" s="111" t="s">
        <v>26</v>
      </c>
      <c r="K97" s="111" t="s">
        <v>25</v>
      </c>
      <c r="L97" s="111" t="s">
        <v>38</v>
      </c>
      <c r="M97" s="111" t="s">
        <v>25</v>
      </c>
      <c r="N97" s="111" t="s">
        <v>25</v>
      </c>
      <c r="O97" s="111" t="s">
        <v>25</v>
      </c>
      <c r="P97" s="111" t="s">
        <v>25</v>
      </c>
      <c r="Q97" s="111" t="s">
        <v>25</v>
      </c>
      <c r="R97" s="168" t="s">
        <v>78</v>
      </c>
      <c r="S97" s="179" t="s">
        <v>29</v>
      </c>
      <c r="T97" s="72">
        <v>90</v>
      </c>
      <c r="U97" s="73">
        <v>100</v>
      </c>
      <c r="V97" s="73">
        <v>100</v>
      </c>
      <c r="W97" s="73">
        <v>25</v>
      </c>
      <c r="X97" s="73"/>
      <c r="Y97" s="73"/>
      <c r="Z97" s="51">
        <f>T97+U97+V97+W97+X97+Y97</f>
        <v>315</v>
      </c>
      <c r="AA97" s="28">
        <v>2018</v>
      </c>
      <c r="AB97" s="143"/>
      <c r="AC97" s="137"/>
    </row>
    <row r="98" spans="1:29" s="25" customFormat="1" ht="26.25" customHeight="1" x14ac:dyDescent="0.3">
      <c r="A98" s="111" t="s">
        <v>25</v>
      </c>
      <c r="B98" s="111" t="s">
        <v>25</v>
      </c>
      <c r="C98" s="111" t="s">
        <v>61</v>
      </c>
      <c r="D98" s="112" t="s">
        <v>26</v>
      </c>
      <c r="E98" s="112" t="s">
        <v>25</v>
      </c>
      <c r="F98" s="112" t="s">
        <v>25</v>
      </c>
      <c r="G98" s="112" t="s">
        <v>38</v>
      </c>
      <c r="H98" s="112" t="s">
        <v>25</v>
      </c>
      <c r="I98" s="111" t="s">
        <v>27</v>
      </c>
      <c r="J98" s="111" t="s">
        <v>26</v>
      </c>
      <c r="K98" s="111" t="s">
        <v>25</v>
      </c>
      <c r="L98" s="111" t="s">
        <v>38</v>
      </c>
      <c r="M98" s="111" t="s">
        <v>25</v>
      </c>
      <c r="N98" s="111" t="s">
        <v>25</v>
      </c>
      <c r="O98" s="111" t="s">
        <v>25</v>
      </c>
      <c r="P98" s="111" t="s">
        <v>25</v>
      </c>
      <c r="Q98" s="111" t="s">
        <v>25</v>
      </c>
      <c r="R98" s="169"/>
      <c r="S98" s="181"/>
      <c r="T98" s="72"/>
      <c r="U98" s="73"/>
      <c r="V98" s="73"/>
      <c r="W98" s="73">
        <v>75</v>
      </c>
      <c r="X98" s="73">
        <v>100</v>
      </c>
      <c r="Y98" s="73">
        <v>100</v>
      </c>
      <c r="Z98" s="51">
        <f>T98+U98+V98+W98+X98+Y98</f>
        <v>275</v>
      </c>
      <c r="AA98" s="28">
        <v>2020</v>
      </c>
      <c r="AB98" s="26"/>
      <c r="AC98" s="134"/>
    </row>
    <row r="99" spans="1:29" s="25" customFormat="1" ht="61.5" customHeight="1" x14ac:dyDescent="0.3">
      <c r="A99" s="111"/>
      <c r="B99" s="111"/>
      <c r="C99" s="111"/>
      <c r="D99" s="112"/>
      <c r="E99" s="112"/>
      <c r="F99" s="112"/>
      <c r="G99" s="112"/>
      <c r="H99" s="112"/>
      <c r="I99" s="111"/>
      <c r="J99" s="111"/>
      <c r="K99" s="111"/>
      <c r="L99" s="111"/>
      <c r="M99" s="111"/>
      <c r="N99" s="111"/>
      <c r="O99" s="111"/>
      <c r="P99" s="111"/>
      <c r="Q99" s="111"/>
      <c r="R99" s="38" t="s">
        <v>79</v>
      </c>
      <c r="S99" s="28" t="s">
        <v>152</v>
      </c>
      <c r="T99" s="70">
        <v>9000</v>
      </c>
      <c r="U99" s="71">
        <v>9000</v>
      </c>
      <c r="V99" s="71">
        <v>8000</v>
      </c>
      <c r="W99" s="71">
        <v>8000</v>
      </c>
      <c r="X99" s="71">
        <v>8000</v>
      </c>
      <c r="Y99" s="71">
        <v>8000</v>
      </c>
      <c r="Z99" s="49">
        <f t="shared" si="13"/>
        <v>50000</v>
      </c>
      <c r="AA99" s="28">
        <v>2020</v>
      </c>
      <c r="AB99" s="26"/>
      <c r="AC99" s="134"/>
    </row>
    <row r="100" spans="1:29" s="25" customFormat="1" ht="79.5" customHeight="1" x14ac:dyDescent="0.3">
      <c r="A100" s="111"/>
      <c r="B100" s="111"/>
      <c r="C100" s="111"/>
      <c r="D100" s="112"/>
      <c r="E100" s="112"/>
      <c r="F100" s="112"/>
      <c r="G100" s="112"/>
      <c r="H100" s="112"/>
      <c r="I100" s="111"/>
      <c r="J100" s="111"/>
      <c r="K100" s="111"/>
      <c r="L100" s="111"/>
      <c r="M100" s="111"/>
      <c r="N100" s="111"/>
      <c r="O100" s="111"/>
      <c r="P100" s="111"/>
      <c r="Q100" s="111"/>
      <c r="R100" s="38" t="s">
        <v>80</v>
      </c>
      <c r="S100" s="28" t="s">
        <v>152</v>
      </c>
      <c r="T100" s="70"/>
      <c r="U100" s="71"/>
      <c r="V100" s="71">
        <v>220</v>
      </c>
      <c r="W100" s="71">
        <v>220</v>
      </c>
      <c r="X100" s="71">
        <v>220</v>
      </c>
      <c r="Y100" s="71">
        <v>220</v>
      </c>
      <c r="Z100" s="48">
        <f t="shared" si="13"/>
        <v>880</v>
      </c>
      <c r="AA100" s="27">
        <v>2020</v>
      </c>
      <c r="AB100" s="26"/>
      <c r="AC100" s="134"/>
    </row>
    <row r="101" spans="1:29" s="25" customFormat="1" ht="27.75" customHeight="1" x14ac:dyDescent="0.3">
      <c r="A101" s="111" t="s">
        <v>25</v>
      </c>
      <c r="B101" s="111" t="s">
        <v>25</v>
      </c>
      <c r="C101" s="111" t="s">
        <v>37</v>
      </c>
      <c r="D101" s="112" t="s">
        <v>26</v>
      </c>
      <c r="E101" s="112" t="s">
        <v>25</v>
      </c>
      <c r="F101" s="112" t="s">
        <v>25</v>
      </c>
      <c r="G101" s="112" t="s">
        <v>38</v>
      </c>
      <c r="H101" s="112" t="s">
        <v>25</v>
      </c>
      <c r="I101" s="111" t="s">
        <v>27</v>
      </c>
      <c r="J101" s="111" t="s">
        <v>26</v>
      </c>
      <c r="K101" s="111" t="s">
        <v>25</v>
      </c>
      <c r="L101" s="111" t="s">
        <v>38</v>
      </c>
      <c r="M101" s="111" t="s">
        <v>25</v>
      </c>
      <c r="N101" s="111" t="s">
        <v>25</v>
      </c>
      <c r="O101" s="111" t="s">
        <v>25</v>
      </c>
      <c r="P101" s="111" t="s">
        <v>25</v>
      </c>
      <c r="Q101" s="111" t="s">
        <v>25</v>
      </c>
      <c r="R101" s="168" t="s">
        <v>81</v>
      </c>
      <c r="S101" s="179" t="s">
        <v>29</v>
      </c>
      <c r="T101" s="72">
        <v>6</v>
      </c>
      <c r="U101" s="73">
        <v>7</v>
      </c>
      <c r="V101" s="73">
        <v>3</v>
      </c>
      <c r="W101" s="73">
        <v>7</v>
      </c>
      <c r="X101" s="73"/>
      <c r="Y101" s="73"/>
      <c r="Z101" s="51">
        <f>T101+U101+V101+W101+X101+Y101</f>
        <v>23</v>
      </c>
      <c r="AA101" s="28">
        <v>2018</v>
      </c>
      <c r="AB101" s="143"/>
      <c r="AC101" s="137"/>
    </row>
    <row r="102" spans="1:29" s="25" customFormat="1" ht="30.75" customHeight="1" x14ac:dyDescent="0.3">
      <c r="A102" s="111" t="s">
        <v>25</v>
      </c>
      <c r="B102" s="111" t="s">
        <v>25</v>
      </c>
      <c r="C102" s="111" t="s">
        <v>61</v>
      </c>
      <c r="D102" s="112" t="s">
        <v>26</v>
      </c>
      <c r="E102" s="112" t="s">
        <v>25</v>
      </c>
      <c r="F102" s="112" t="s">
        <v>25</v>
      </c>
      <c r="G102" s="112" t="s">
        <v>38</v>
      </c>
      <c r="H102" s="112" t="s">
        <v>25</v>
      </c>
      <c r="I102" s="111" t="s">
        <v>27</v>
      </c>
      <c r="J102" s="111" t="s">
        <v>26</v>
      </c>
      <c r="K102" s="111" t="s">
        <v>25</v>
      </c>
      <c r="L102" s="111" t="s">
        <v>38</v>
      </c>
      <c r="M102" s="111" t="s">
        <v>25</v>
      </c>
      <c r="N102" s="111" t="s">
        <v>25</v>
      </c>
      <c r="O102" s="111" t="s">
        <v>25</v>
      </c>
      <c r="P102" s="111" t="s">
        <v>25</v>
      </c>
      <c r="Q102" s="111" t="s">
        <v>25</v>
      </c>
      <c r="R102" s="169"/>
      <c r="S102" s="181"/>
      <c r="T102" s="72"/>
      <c r="U102" s="73"/>
      <c r="V102" s="73"/>
      <c r="W102" s="73"/>
      <c r="X102" s="73">
        <v>6</v>
      </c>
      <c r="Y102" s="73">
        <v>3.5</v>
      </c>
      <c r="Z102" s="51">
        <f>T102+U102+V102+W102+X102+Y102</f>
        <v>9.5</v>
      </c>
      <c r="AA102" s="28">
        <v>2020</v>
      </c>
      <c r="AB102" s="26"/>
      <c r="AC102" s="134"/>
    </row>
    <row r="103" spans="1:29" s="25" customFormat="1" ht="39.75" customHeight="1" x14ac:dyDescent="0.3">
      <c r="A103" s="111"/>
      <c r="B103" s="111"/>
      <c r="C103" s="111"/>
      <c r="D103" s="112"/>
      <c r="E103" s="112"/>
      <c r="F103" s="112"/>
      <c r="G103" s="112"/>
      <c r="H103" s="112"/>
      <c r="I103" s="111"/>
      <c r="J103" s="111"/>
      <c r="K103" s="111"/>
      <c r="L103" s="111"/>
      <c r="M103" s="111"/>
      <c r="N103" s="111"/>
      <c r="O103" s="111"/>
      <c r="P103" s="111"/>
      <c r="Q103" s="111"/>
      <c r="R103" s="38" t="s">
        <v>82</v>
      </c>
      <c r="S103" s="28" t="s">
        <v>152</v>
      </c>
      <c r="T103" s="74">
        <v>2</v>
      </c>
      <c r="U103" s="75">
        <v>2</v>
      </c>
      <c r="V103" s="74">
        <v>2</v>
      </c>
      <c r="W103" s="75">
        <v>2</v>
      </c>
      <c r="X103" s="75">
        <v>2</v>
      </c>
      <c r="Y103" s="75">
        <v>2</v>
      </c>
      <c r="Z103" s="49">
        <f t="shared" si="13"/>
        <v>12</v>
      </c>
      <c r="AA103" s="28">
        <v>2020</v>
      </c>
      <c r="AB103" s="26"/>
      <c r="AC103" s="134"/>
    </row>
    <row r="104" spans="1:29" s="25" customFormat="1" ht="116.25" customHeight="1" x14ac:dyDescent="0.3">
      <c r="A104" s="111" t="s">
        <v>25</v>
      </c>
      <c r="B104" s="111" t="s">
        <v>25</v>
      </c>
      <c r="C104" s="111" t="s">
        <v>61</v>
      </c>
      <c r="D104" s="112" t="s">
        <v>26</v>
      </c>
      <c r="E104" s="112" t="s">
        <v>25</v>
      </c>
      <c r="F104" s="112" t="s">
        <v>25</v>
      </c>
      <c r="G104" s="112" t="s">
        <v>38</v>
      </c>
      <c r="H104" s="112" t="s">
        <v>25</v>
      </c>
      <c r="I104" s="111" t="s">
        <v>27</v>
      </c>
      <c r="J104" s="111" t="s">
        <v>26</v>
      </c>
      <c r="K104" s="111" t="s">
        <v>25</v>
      </c>
      <c r="L104" s="111" t="s">
        <v>38</v>
      </c>
      <c r="M104" s="111" t="s">
        <v>25</v>
      </c>
      <c r="N104" s="111" t="s">
        <v>25</v>
      </c>
      <c r="O104" s="111" t="s">
        <v>25</v>
      </c>
      <c r="P104" s="111" t="s">
        <v>25</v>
      </c>
      <c r="Q104" s="111" t="s">
        <v>25</v>
      </c>
      <c r="R104" s="38" t="s">
        <v>83</v>
      </c>
      <c r="S104" s="28" t="s">
        <v>29</v>
      </c>
      <c r="T104" s="74"/>
      <c r="U104" s="75"/>
      <c r="V104" s="75"/>
      <c r="W104" s="75"/>
      <c r="X104" s="73"/>
      <c r="Y104" s="73">
        <v>0</v>
      </c>
      <c r="Z104" s="51">
        <f t="shared" si="13"/>
        <v>0</v>
      </c>
      <c r="AA104" s="28">
        <v>2020</v>
      </c>
      <c r="AB104" s="26"/>
      <c r="AC104" s="134"/>
    </row>
    <row r="105" spans="1:29" s="25" customFormat="1" ht="59.25" customHeight="1" x14ac:dyDescent="0.3">
      <c r="A105" s="111"/>
      <c r="B105" s="111"/>
      <c r="C105" s="111"/>
      <c r="D105" s="112"/>
      <c r="E105" s="112"/>
      <c r="F105" s="112"/>
      <c r="G105" s="112"/>
      <c r="H105" s="112"/>
      <c r="I105" s="111"/>
      <c r="J105" s="111"/>
      <c r="K105" s="111"/>
      <c r="L105" s="111"/>
      <c r="M105" s="111"/>
      <c r="N105" s="111"/>
      <c r="O105" s="111"/>
      <c r="P105" s="111"/>
      <c r="Q105" s="111"/>
      <c r="R105" s="38" t="s">
        <v>84</v>
      </c>
      <c r="S105" s="28" t="s">
        <v>151</v>
      </c>
      <c r="T105" s="74"/>
      <c r="U105" s="75"/>
      <c r="V105" s="75"/>
      <c r="W105" s="75"/>
      <c r="X105" s="75"/>
      <c r="Y105" s="75">
        <v>0</v>
      </c>
      <c r="Z105" s="49">
        <f t="shared" si="13"/>
        <v>0</v>
      </c>
      <c r="AA105" s="28">
        <v>2020</v>
      </c>
      <c r="AB105" s="26"/>
      <c r="AC105" s="134"/>
    </row>
    <row r="106" spans="1:29" s="25" customFormat="1" ht="135.75" customHeight="1" x14ac:dyDescent="0.3">
      <c r="A106" s="111" t="s">
        <v>25</v>
      </c>
      <c r="B106" s="111" t="s">
        <v>25</v>
      </c>
      <c r="C106" s="111" t="s">
        <v>61</v>
      </c>
      <c r="D106" s="112" t="s">
        <v>26</v>
      </c>
      <c r="E106" s="112" t="s">
        <v>25</v>
      </c>
      <c r="F106" s="112" t="s">
        <v>25</v>
      </c>
      <c r="G106" s="112" t="s">
        <v>38</v>
      </c>
      <c r="H106" s="112" t="s">
        <v>25</v>
      </c>
      <c r="I106" s="111" t="s">
        <v>27</v>
      </c>
      <c r="J106" s="111" t="s">
        <v>26</v>
      </c>
      <c r="K106" s="111" t="s">
        <v>25</v>
      </c>
      <c r="L106" s="111" t="s">
        <v>38</v>
      </c>
      <c r="M106" s="111" t="s">
        <v>25</v>
      </c>
      <c r="N106" s="111" t="s">
        <v>25</v>
      </c>
      <c r="O106" s="111" t="s">
        <v>25</v>
      </c>
      <c r="P106" s="111" t="s">
        <v>25</v>
      </c>
      <c r="Q106" s="111" t="s">
        <v>25</v>
      </c>
      <c r="R106" s="38" t="s">
        <v>172</v>
      </c>
      <c r="S106" s="28" t="s">
        <v>29</v>
      </c>
      <c r="T106" s="74"/>
      <c r="U106" s="75"/>
      <c r="V106" s="75"/>
      <c r="W106" s="75"/>
      <c r="X106" s="77">
        <v>2310</v>
      </c>
      <c r="Y106" s="77">
        <v>2260</v>
      </c>
      <c r="Z106" s="77">
        <f>X106+Y106</f>
        <v>4570</v>
      </c>
      <c r="AA106" s="28">
        <v>2020</v>
      </c>
      <c r="AB106" s="26"/>
      <c r="AC106" s="134"/>
    </row>
    <row r="107" spans="1:29" s="25" customFormat="1" ht="93.75" customHeight="1" x14ac:dyDescent="0.3">
      <c r="A107" s="111"/>
      <c r="B107" s="111"/>
      <c r="C107" s="111"/>
      <c r="D107" s="112"/>
      <c r="E107" s="112"/>
      <c r="F107" s="112"/>
      <c r="G107" s="112"/>
      <c r="H107" s="112"/>
      <c r="I107" s="111"/>
      <c r="J107" s="111"/>
      <c r="K107" s="111"/>
      <c r="L107" s="111"/>
      <c r="M107" s="111"/>
      <c r="N107" s="111"/>
      <c r="O107" s="111"/>
      <c r="P107" s="111"/>
      <c r="Q107" s="111"/>
      <c r="R107" s="152" t="s">
        <v>173</v>
      </c>
      <c r="S107" s="28" t="s">
        <v>41</v>
      </c>
      <c r="T107" s="74"/>
      <c r="U107" s="75"/>
      <c r="V107" s="75"/>
      <c r="W107" s="75"/>
      <c r="X107" s="75">
        <v>14</v>
      </c>
      <c r="Y107" s="75">
        <v>13</v>
      </c>
      <c r="Z107" s="49">
        <f>X107+Y107</f>
        <v>27</v>
      </c>
      <c r="AA107" s="28">
        <v>2020</v>
      </c>
      <c r="AB107" s="26"/>
      <c r="AC107" s="134"/>
    </row>
    <row r="108" spans="1:29" s="25" customFormat="1" ht="40.5" customHeight="1" x14ac:dyDescent="0.3">
      <c r="A108" s="113" t="s">
        <v>25</v>
      </c>
      <c r="B108" s="113" t="s">
        <v>25</v>
      </c>
      <c r="C108" s="113" t="s">
        <v>25</v>
      </c>
      <c r="D108" s="114" t="s">
        <v>26</v>
      </c>
      <c r="E108" s="114" t="s">
        <v>25</v>
      </c>
      <c r="F108" s="114" t="s">
        <v>25</v>
      </c>
      <c r="G108" s="114" t="s">
        <v>38</v>
      </c>
      <c r="H108" s="114" t="s">
        <v>25</v>
      </c>
      <c r="I108" s="113" t="s">
        <v>27</v>
      </c>
      <c r="J108" s="113" t="s">
        <v>26</v>
      </c>
      <c r="K108" s="113" t="s">
        <v>25</v>
      </c>
      <c r="L108" s="113" t="s">
        <v>27</v>
      </c>
      <c r="M108" s="113" t="s">
        <v>25</v>
      </c>
      <c r="N108" s="113" t="s">
        <v>25</v>
      </c>
      <c r="O108" s="113" t="s">
        <v>25</v>
      </c>
      <c r="P108" s="113" t="s">
        <v>25</v>
      </c>
      <c r="Q108" s="113" t="s">
        <v>25</v>
      </c>
      <c r="R108" s="45" t="s">
        <v>85</v>
      </c>
      <c r="S108" s="46" t="s">
        <v>29</v>
      </c>
      <c r="T108" s="69">
        <f>T111+T114+T117++T121</f>
        <v>2338</v>
      </c>
      <c r="U108" s="69">
        <f>U111+U114+U117+U121+U112</f>
        <v>2678.5</v>
      </c>
      <c r="V108" s="69">
        <f>V111+V114+V117+V121+V112</f>
        <v>2650</v>
      </c>
      <c r="W108" s="69">
        <f>W111+W114+W117</f>
        <v>2876.4</v>
      </c>
      <c r="X108" s="69">
        <f t="shared" ref="X108:Y108" si="14">X111+X114+X117</f>
        <v>2697</v>
      </c>
      <c r="Y108" s="69">
        <f t="shared" si="14"/>
        <v>650</v>
      </c>
      <c r="Z108" s="47">
        <f t="shared" si="13"/>
        <v>13889.9</v>
      </c>
      <c r="AA108" s="46">
        <v>2020</v>
      </c>
      <c r="AB108" s="26"/>
      <c r="AC108" s="134"/>
    </row>
    <row r="109" spans="1:29" s="25" customFormat="1" ht="62.25" customHeight="1" x14ac:dyDescent="0.3">
      <c r="A109" s="111"/>
      <c r="B109" s="111"/>
      <c r="C109" s="111"/>
      <c r="D109" s="112"/>
      <c r="E109" s="112"/>
      <c r="F109" s="112"/>
      <c r="G109" s="112"/>
      <c r="H109" s="112"/>
      <c r="I109" s="111"/>
      <c r="J109" s="111"/>
      <c r="K109" s="111"/>
      <c r="L109" s="111"/>
      <c r="M109" s="111"/>
      <c r="N109" s="111"/>
      <c r="O109" s="111"/>
      <c r="P109" s="111"/>
      <c r="Q109" s="111"/>
      <c r="R109" s="38" t="s">
        <v>86</v>
      </c>
      <c r="S109" s="28" t="s">
        <v>151</v>
      </c>
      <c r="T109" s="70">
        <v>1800</v>
      </c>
      <c r="U109" s="71">
        <v>1852</v>
      </c>
      <c r="V109" s="71">
        <v>1830</v>
      </c>
      <c r="W109" s="71">
        <v>1629</v>
      </c>
      <c r="X109" s="71">
        <v>1657</v>
      </c>
      <c r="Y109" s="71">
        <v>1185</v>
      </c>
      <c r="Z109" s="49">
        <f>Y109+X109+W109+V109+U109+T109</f>
        <v>9953</v>
      </c>
      <c r="AA109" s="28">
        <v>2020</v>
      </c>
      <c r="AB109" s="26"/>
      <c r="AC109" s="134"/>
    </row>
    <row r="110" spans="1:29" s="25" customFormat="1" ht="79.5" customHeight="1" x14ac:dyDescent="0.3">
      <c r="A110" s="111"/>
      <c r="B110" s="111"/>
      <c r="C110" s="111"/>
      <c r="D110" s="112"/>
      <c r="E110" s="112"/>
      <c r="F110" s="112"/>
      <c r="G110" s="112"/>
      <c r="H110" s="112"/>
      <c r="I110" s="111"/>
      <c r="J110" s="111"/>
      <c r="K110" s="111"/>
      <c r="L110" s="111"/>
      <c r="M110" s="111"/>
      <c r="N110" s="111"/>
      <c r="O110" s="111"/>
      <c r="P110" s="111"/>
      <c r="Q110" s="111"/>
      <c r="R110" s="38" t="s">
        <v>87</v>
      </c>
      <c r="S110" s="28" t="s">
        <v>32</v>
      </c>
      <c r="T110" s="70">
        <v>100</v>
      </c>
      <c r="U110" s="71">
        <v>100</v>
      </c>
      <c r="V110" s="71">
        <v>100</v>
      </c>
      <c r="W110" s="71">
        <v>100</v>
      </c>
      <c r="X110" s="71">
        <v>100</v>
      </c>
      <c r="Y110" s="71">
        <v>100</v>
      </c>
      <c r="Z110" s="71">
        <v>100</v>
      </c>
      <c r="AA110" s="28">
        <v>2020</v>
      </c>
      <c r="AB110" s="26"/>
      <c r="AC110" s="134"/>
    </row>
    <row r="111" spans="1:29" s="25" customFormat="1" ht="51" customHeight="1" x14ac:dyDescent="0.3">
      <c r="A111" s="111" t="s">
        <v>25</v>
      </c>
      <c r="B111" s="111" t="s">
        <v>26</v>
      </c>
      <c r="C111" s="111" t="s">
        <v>61</v>
      </c>
      <c r="D111" s="112" t="s">
        <v>26</v>
      </c>
      <c r="E111" s="112" t="s">
        <v>25</v>
      </c>
      <c r="F111" s="112" t="s">
        <v>25</v>
      </c>
      <c r="G111" s="112" t="s">
        <v>38</v>
      </c>
      <c r="H111" s="112" t="s">
        <v>25</v>
      </c>
      <c r="I111" s="111" t="s">
        <v>27</v>
      </c>
      <c r="J111" s="111" t="s">
        <v>26</v>
      </c>
      <c r="K111" s="111" t="s">
        <v>25</v>
      </c>
      <c r="L111" s="111" t="s">
        <v>27</v>
      </c>
      <c r="M111" s="111" t="s">
        <v>25</v>
      </c>
      <c r="N111" s="111" t="s">
        <v>25</v>
      </c>
      <c r="O111" s="111" t="s">
        <v>25</v>
      </c>
      <c r="P111" s="111" t="s">
        <v>25</v>
      </c>
      <c r="Q111" s="111" t="s">
        <v>25</v>
      </c>
      <c r="R111" s="168" t="s">
        <v>88</v>
      </c>
      <c r="S111" s="28" t="s">
        <v>29</v>
      </c>
      <c r="T111" s="76">
        <v>1598</v>
      </c>
      <c r="U111" s="77">
        <v>1152</v>
      </c>
      <c r="V111" s="77"/>
      <c r="W111" s="77">
        <v>2226.4</v>
      </c>
      <c r="X111" s="77">
        <v>2157</v>
      </c>
      <c r="Y111" s="77"/>
      <c r="Z111" s="51">
        <f>T111+U111+V111+W111+X111+Y111</f>
        <v>7133.4</v>
      </c>
      <c r="AA111" s="28">
        <v>2019</v>
      </c>
      <c r="AB111" s="53"/>
      <c r="AC111" s="134"/>
    </row>
    <row r="112" spans="1:29" s="25" customFormat="1" ht="46.5" customHeight="1" x14ac:dyDescent="0.3">
      <c r="A112" s="111" t="s">
        <v>25</v>
      </c>
      <c r="B112" s="111" t="s">
        <v>26</v>
      </c>
      <c r="C112" s="111" t="s">
        <v>37</v>
      </c>
      <c r="D112" s="112" t="s">
        <v>26</v>
      </c>
      <c r="E112" s="112" t="s">
        <v>25</v>
      </c>
      <c r="F112" s="112" t="s">
        <v>25</v>
      </c>
      <c r="G112" s="112" t="s">
        <v>38</v>
      </c>
      <c r="H112" s="112" t="s">
        <v>25</v>
      </c>
      <c r="I112" s="111" t="s">
        <v>27</v>
      </c>
      <c r="J112" s="111" t="s">
        <v>26</v>
      </c>
      <c r="K112" s="111" t="s">
        <v>25</v>
      </c>
      <c r="L112" s="111" t="s">
        <v>27</v>
      </c>
      <c r="M112" s="111" t="s">
        <v>25</v>
      </c>
      <c r="N112" s="111" t="s">
        <v>25</v>
      </c>
      <c r="O112" s="111" t="s">
        <v>25</v>
      </c>
      <c r="P112" s="111" t="s">
        <v>25</v>
      </c>
      <c r="Q112" s="111" t="s">
        <v>25</v>
      </c>
      <c r="R112" s="169"/>
      <c r="S112" s="28" t="s">
        <v>29</v>
      </c>
      <c r="T112" s="76"/>
      <c r="U112" s="77">
        <v>786.5</v>
      </c>
      <c r="V112" s="77">
        <v>2000</v>
      </c>
      <c r="W112" s="119"/>
      <c r="X112" s="119"/>
      <c r="Y112" s="119"/>
      <c r="Z112" s="51">
        <f>T112+U112+V112+W112+X112+Y112</f>
        <v>2786.5</v>
      </c>
      <c r="AA112" s="28">
        <v>2017</v>
      </c>
      <c r="AB112" s="129"/>
      <c r="AC112" s="134"/>
    </row>
    <row r="113" spans="1:29" s="25" customFormat="1" ht="42" customHeight="1" x14ac:dyDescent="0.3">
      <c r="A113" s="111"/>
      <c r="B113" s="111"/>
      <c r="C113" s="111"/>
      <c r="D113" s="112"/>
      <c r="E113" s="112"/>
      <c r="F113" s="112"/>
      <c r="G113" s="112"/>
      <c r="H113" s="112"/>
      <c r="I113" s="111"/>
      <c r="J113" s="111"/>
      <c r="K113" s="111"/>
      <c r="L113" s="111"/>
      <c r="M113" s="111"/>
      <c r="N113" s="111"/>
      <c r="O113" s="111"/>
      <c r="P113" s="111"/>
      <c r="Q113" s="111"/>
      <c r="R113" s="38" t="s">
        <v>89</v>
      </c>
      <c r="S113" s="28" t="s">
        <v>152</v>
      </c>
      <c r="T113" s="70">
        <v>6187</v>
      </c>
      <c r="U113" s="71">
        <v>6130</v>
      </c>
      <c r="V113" s="71">
        <v>6260</v>
      </c>
      <c r="W113" s="71">
        <v>6928</v>
      </c>
      <c r="X113" s="71">
        <v>6717</v>
      </c>
      <c r="Y113" s="71"/>
      <c r="Z113" s="49">
        <f t="shared" ref="Z113:Z118" si="15">Y113+X113+W113+V113+U113+T113</f>
        <v>32222</v>
      </c>
      <c r="AA113" s="28">
        <v>2019</v>
      </c>
      <c r="AB113" s="36"/>
      <c r="AC113" s="134"/>
    </row>
    <row r="114" spans="1:29" s="25" customFormat="1" ht="78" customHeight="1" x14ac:dyDescent="0.3">
      <c r="A114" s="111" t="s">
        <v>25</v>
      </c>
      <c r="B114" s="111" t="s">
        <v>26</v>
      </c>
      <c r="C114" s="111" t="s">
        <v>26</v>
      </c>
      <c r="D114" s="112" t="s">
        <v>26</v>
      </c>
      <c r="E114" s="112" t="s">
        <v>25</v>
      </c>
      <c r="F114" s="112" t="s">
        <v>25</v>
      </c>
      <c r="G114" s="112" t="s">
        <v>38</v>
      </c>
      <c r="H114" s="112" t="s">
        <v>25</v>
      </c>
      <c r="I114" s="111" t="s">
        <v>27</v>
      </c>
      <c r="J114" s="111" t="s">
        <v>26</v>
      </c>
      <c r="K114" s="111" t="s">
        <v>25</v>
      </c>
      <c r="L114" s="111" t="s">
        <v>27</v>
      </c>
      <c r="M114" s="111" t="s">
        <v>25</v>
      </c>
      <c r="N114" s="111" t="s">
        <v>25</v>
      </c>
      <c r="O114" s="111" t="s">
        <v>25</v>
      </c>
      <c r="P114" s="111" t="s">
        <v>25</v>
      </c>
      <c r="Q114" s="111" t="s">
        <v>25</v>
      </c>
      <c r="R114" s="38" t="s">
        <v>158</v>
      </c>
      <c r="S114" s="28" t="s">
        <v>29</v>
      </c>
      <c r="T114" s="72">
        <v>100</v>
      </c>
      <c r="U114" s="73">
        <v>100</v>
      </c>
      <c r="V114" s="73">
        <v>100</v>
      </c>
      <c r="W114" s="73">
        <v>100</v>
      </c>
      <c r="X114" s="73">
        <v>100</v>
      </c>
      <c r="Y114" s="73">
        <v>100</v>
      </c>
      <c r="Z114" s="51">
        <f t="shared" si="15"/>
        <v>600</v>
      </c>
      <c r="AA114" s="28">
        <v>2020</v>
      </c>
      <c r="AB114" s="26"/>
      <c r="AC114" s="134"/>
    </row>
    <row r="115" spans="1:29" s="25" customFormat="1" ht="79.5" customHeight="1" x14ac:dyDescent="0.3">
      <c r="A115" s="111"/>
      <c r="B115" s="111"/>
      <c r="C115" s="111"/>
      <c r="D115" s="112"/>
      <c r="E115" s="112"/>
      <c r="F115" s="112"/>
      <c r="G115" s="112"/>
      <c r="H115" s="112"/>
      <c r="I115" s="111"/>
      <c r="J115" s="111"/>
      <c r="K115" s="111"/>
      <c r="L115" s="111"/>
      <c r="M115" s="111"/>
      <c r="N115" s="111"/>
      <c r="O115" s="111"/>
      <c r="P115" s="111"/>
      <c r="Q115" s="111"/>
      <c r="R115" s="38" t="s">
        <v>90</v>
      </c>
      <c r="S115" s="28" t="s">
        <v>151</v>
      </c>
      <c r="T115" s="74">
        <v>30</v>
      </c>
      <c r="U115" s="75">
        <v>40</v>
      </c>
      <c r="V115" s="75">
        <v>40</v>
      </c>
      <c r="W115" s="75">
        <v>41</v>
      </c>
      <c r="X115" s="75">
        <v>42</v>
      </c>
      <c r="Y115" s="75">
        <v>40</v>
      </c>
      <c r="Z115" s="49">
        <f t="shared" si="15"/>
        <v>233</v>
      </c>
      <c r="AA115" s="28">
        <v>2020</v>
      </c>
      <c r="AB115" s="36"/>
      <c r="AC115" s="134"/>
    </row>
    <row r="116" spans="1:29" s="25" customFormat="1" ht="79.5" customHeight="1" x14ac:dyDescent="0.3">
      <c r="A116" s="119"/>
      <c r="B116" s="111"/>
      <c r="C116" s="111"/>
      <c r="D116" s="112"/>
      <c r="E116" s="112"/>
      <c r="F116" s="112"/>
      <c r="G116" s="112"/>
      <c r="H116" s="112"/>
      <c r="I116" s="111"/>
      <c r="J116" s="111"/>
      <c r="K116" s="111"/>
      <c r="L116" s="111"/>
      <c r="M116" s="111"/>
      <c r="N116" s="111"/>
      <c r="O116" s="111"/>
      <c r="P116" s="111"/>
      <c r="Q116" s="111"/>
      <c r="R116" s="79" t="s">
        <v>91</v>
      </c>
      <c r="S116" s="28" t="s">
        <v>151</v>
      </c>
      <c r="T116" s="74">
        <v>35</v>
      </c>
      <c r="U116" s="75">
        <v>38</v>
      </c>
      <c r="V116" s="75">
        <v>38</v>
      </c>
      <c r="W116" s="75">
        <v>38</v>
      </c>
      <c r="X116" s="75">
        <v>37</v>
      </c>
      <c r="Y116" s="75">
        <v>38</v>
      </c>
      <c r="Z116" s="49">
        <f t="shared" si="15"/>
        <v>224</v>
      </c>
      <c r="AA116" s="28">
        <v>2020</v>
      </c>
      <c r="AB116" s="36"/>
      <c r="AC116" s="134"/>
    </row>
    <row r="117" spans="1:29" s="25" customFormat="1" ht="60" customHeight="1" x14ac:dyDescent="0.3">
      <c r="A117" s="111" t="s">
        <v>25</v>
      </c>
      <c r="B117" s="111" t="s">
        <v>26</v>
      </c>
      <c r="C117" s="111" t="s">
        <v>25</v>
      </c>
      <c r="D117" s="112" t="s">
        <v>26</v>
      </c>
      <c r="E117" s="112" t="s">
        <v>25</v>
      </c>
      <c r="F117" s="112" t="s">
        <v>25</v>
      </c>
      <c r="G117" s="112" t="s">
        <v>38</v>
      </c>
      <c r="H117" s="112" t="s">
        <v>25</v>
      </c>
      <c r="I117" s="111" t="s">
        <v>27</v>
      </c>
      <c r="J117" s="111" t="s">
        <v>26</v>
      </c>
      <c r="K117" s="111" t="s">
        <v>25</v>
      </c>
      <c r="L117" s="111" t="s">
        <v>27</v>
      </c>
      <c r="M117" s="111" t="s">
        <v>25</v>
      </c>
      <c r="N117" s="111" t="s">
        <v>25</v>
      </c>
      <c r="O117" s="111" t="s">
        <v>25</v>
      </c>
      <c r="P117" s="111" t="s">
        <v>25</v>
      </c>
      <c r="Q117" s="111" t="s">
        <v>25</v>
      </c>
      <c r="R117" s="38" t="s">
        <v>92</v>
      </c>
      <c r="S117" s="28" t="s">
        <v>29</v>
      </c>
      <c r="T117" s="76">
        <v>550</v>
      </c>
      <c r="U117" s="77">
        <v>550</v>
      </c>
      <c r="V117" s="77">
        <v>550</v>
      </c>
      <c r="W117" s="77">
        <v>550</v>
      </c>
      <c r="X117" s="77">
        <v>440</v>
      </c>
      <c r="Y117" s="77">
        <v>550</v>
      </c>
      <c r="Z117" s="51">
        <f t="shared" si="15"/>
        <v>3190</v>
      </c>
      <c r="AA117" s="28">
        <v>2020</v>
      </c>
      <c r="AB117" s="26"/>
      <c r="AC117" s="134"/>
    </row>
    <row r="118" spans="1:29" s="25" customFormat="1" ht="59.25" customHeight="1" x14ac:dyDescent="0.3">
      <c r="A118" s="111"/>
      <c r="B118" s="111"/>
      <c r="C118" s="111"/>
      <c r="D118" s="112"/>
      <c r="E118" s="112"/>
      <c r="F118" s="112"/>
      <c r="G118" s="112"/>
      <c r="H118" s="112"/>
      <c r="I118" s="111"/>
      <c r="J118" s="111"/>
      <c r="K118" s="111"/>
      <c r="L118" s="111"/>
      <c r="M118" s="111"/>
      <c r="N118" s="111"/>
      <c r="O118" s="111"/>
      <c r="P118" s="111"/>
      <c r="Q118" s="111"/>
      <c r="R118" s="38" t="s">
        <v>93</v>
      </c>
      <c r="S118" s="28" t="s">
        <v>151</v>
      </c>
      <c r="T118" s="74">
        <v>350</v>
      </c>
      <c r="U118" s="75">
        <v>219</v>
      </c>
      <c r="V118" s="75">
        <v>230</v>
      </c>
      <c r="W118" s="75">
        <v>214</v>
      </c>
      <c r="X118" s="75">
        <v>189</v>
      </c>
      <c r="Y118" s="75">
        <v>250</v>
      </c>
      <c r="Z118" s="49">
        <f t="shared" si="15"/>
        <v>1452</v>
      </c>
      <c r="AA118" s="28">
        <v>2020</v>
      </c>
      <c r="AB118" s="36"/>
      <c r="AC118" s="134"/>
    </row>
    <row r="119" spans="1:29" s="25" customFormat="1" ht="138.75" customHeight="1" x14ac:dyDescent="0.3">
      <c r="A119" s="111"/>
      <c r="B119" s="111"/>
      <c r="C119" s="111"/>
      <c r="D119" s="112"/>
      <c r="E119" s="112"/>
      <c r="F119" s="112"/>
      <c r="G119" s="112"/>
      <c r="H119" s="112"/>
      <c r="I119" s="111"/>
      <c r="J119" s="111"/>
      <c r="K119" s="111"/>
      <c r="L119" s="111"/>
      <c r="M119" s="111"/>
      <c r="N119" s="111"/>
      <c r="O119" s="111"/>
      <c r="P119" s="111"/>
      <c r="Q119" s="111"/>
      <c r="R119" s="38" t="s">
        <v>165</v>
      </c>
      <c r="S119" s="28" t="s">
        <v>94</v>
      </c>
      <c r="T119" s="70">
        <v>1</v>
      </c>
      <c r="U119" s="71">
        <v>1</v>
      </c>
      <c r="V119" s="71">
        <v>1</v>
      </c>
      <c r="W119" s="71">
        <v>1</v>
      </c>
      <c r="X119" s="71">
        <v>1</v>
      </c>
      <c r="Y119" s="71">
        <v>1</v>
      </c>
      <c r="Z119" s="71">
        <v>1</v>
      </c>
      <c r="AA119" s="28">
        <v>2020</v>
      </c>
      <c r="AB119" s="26"/>
      <c r="AC119" s="134"/>
    </row>
    <row r="120" spans="1:29" s="25" customFormat="1" ht="59.25" customHeight="1" x14ac:dyDescent="0.3">
      <c r="A120" s="111"/>
      <c r="B120" s="111"/>
      <c r="C120" s="111"/>
      <c r="D120" s="112"/>
      <c r="E120" s="112"/>
      <c r="F120" s="112"/>
      <c r="G120" s="112"/>
      <c r="H120" s="112"/>
      <c r="I120" s="111"/>
      <c r="J120" s="111"/>
      <c r="K120" s="111"/>
      <c r="L120" s="111"/>
      <c r="M120" s="111"/>
      <c r="N120" s="111"/>
      <c r="O120" s="111"/>
      <c r="P120" s="111"/>
      <c r="Q120" s="111"/>
      <c r="R120" s="38" t="s">
        <v>95</v>
      </c>
      <c r="S120" s="28" t="s">
        <v>96</v>
      </c>
      <c r="T120" s="74">
        <v>180</v>
      </c>
      <c r="U120" s="75">
        <v>248</v>
      </c>
      <c r="V120" s="75">
        <v>245</v>
      </c>
      <c r="W120" s="75">
        <v>168</v>
      </c>
      <c r="X120" s="75">
        <v>180</v>
      </c>
      <c r="Y120" s="74">
        <v>240</v>
      </c>
      <c r="Z120" s="49">
        <f>Y120+X120+W120+V120+U120+T120</f>
        <v>1261</v>
      </c>
      <c r="AA120" s="28">
        <v>2020</v>
      </c>
      <c r="AB120" s="36"/>
      <c r="AC120" s="134"/>
    </row>
    <row r="121" spans="1:29" s="25" customFormat="1" ht="117.75" customHeight="1" x14ac:dyDescent="0.3">
      <c r="A121" s="111" t="s">
        <v>25</v>
      </c>
      <c r="B121" s="111" t="s">
        <v>25</v>
      </c>
      <c r="C121" s="111" t="s">
        <v>37</v>
      </c>
      <c r="D121" s="112" t="s">
        <v>26</v>
      </c>
      <c r="E121" s="112" t="s">
        <v>25</v>
      </c>
      <c r="F121" s="112" t="s">
        <v>25</v>
      </c>
      <c r="G121" s="112" t="s">
        <v>38</v>
      </c>
      <c r="H121" s="112" t="s">
        <v>25</v>
      </c>
      <c r="I121" s="111" t="s">
        <v>27</v>
      </c>
      <c r="J121" s="111" t="s">
        <v>26</v>
      </c>
      <c r="K121" s="111" t="s">
        <v>25</v>
      </c>
      <c r="L121" s="111" t="s">
        <v>27</v>
      </c>
      <c r="M121" s="111" t="s">
        <v>25</v>
      </c>
      <c r="N121" s="111" t="s">
        <v>25</v>
      </c>
      <c r="O121" s="111" t="s">
        <v>25</v>
      </c>
      <c r="P121" s="111" t="s">
        <v>25</v>
      </c>
      <c r="Q121" s="111" t="s">
        <v>25</v>
      </c>
      <c r="R121" s="38" t="s">
        <v>97</v>
      </c>
      <c r="S121" s="28" t="s">
        <v>29</v>
      </c>
      <c r="T121" s="73">
        <v>90</v>
      </c>
      <c r="U121" s="73">
        <v>90</v>
      </c>
      <c r="V121" s="73"/>
      <c r="W121" s="73"/>
      <c r="X121" s="73"/>
      <c r="Y121" s="73"/>
      <c r="Z121" s="51">
        <f>Y121+X121+W121+V121+U121+T121</f>
        <v>180</v>
      </c>
      <c r="AA121" s="28">
        <v>2016</v>
      </c>
      <c r="AB121" s="26"/>
      <c r="AC121" s="134"/>
    </row>
    <row r="122" spans="1:29" s="25" customFormat="1" ht="61.5" customHeight="1" x14ac:dyDescent="0.3">
      <c r="A122" s="111"/>
      <c r="B122" s="111"/>
      <c r="C122" s="111"/>
      <c r="D122" s="112"/>
      <c r="E122" s="112"/>
      <c r="F122" s="112"/>
      <c r="G122" s="112"/>
      <c r="H122" s="112"/>
      <c r="I122" s="111"/>
      <c r="J122" s="111"/>
      <c r="K122" s="111"/>
      <c r="L122" s="111"/>
      <c r="M122" s="111"/>
      <c r="N122" s="111"/>
      <c r="O122" s="111"/>
      <c r="P122" s="111"/>
      <c r="Q122" s="111"/>
      <c r="R122" s="38" t="s">
        <v>98</v>
      </c>
      <c r="S122" s="28" t="s">
        <v>151</v>
      </c>
      <c r="T122" s="75">
        <v>5</v>
      </c>
      <c r="U122" s="75">
        <v>5</v>
      </c>
      <c r="V122" s="75"/>
      <c r="W122" s="75"/>
      <c r="X122" s="75"/>
      <c r="Y122" s="75"/>
      <c r="Z122" s="49">
        <f>Y122+X122+W122+V122+U122+T122</f>
        <v>10</v>
      </c>
      <c r="AA122" s="28">
        <v>2016</v>
      </c>
      <c r="AB122" s="26"/>
      <c r="AC122" s="134"/>
    </row>
    <row r="123" spans="1:29" s="25" customFormat="1" ht="61.5" customHeight="1" x14ac:dyDescent="0.3">
      <c r="A123" s="113" t="s">
        <v>25</v>
      </c>
      <c r="B123" s="113" t="s">
        <v>25</v>
      </c>
      <c r="C123" s="113" t="s">
        <v>25</v>
      </c>
      <c r="D123" s="114" t="s">
        <v>26</v>
      </c>
      <c r="E123" s="114" t="s">
        <v>25</v>
      </c>
      <c r="F123" s="114" t="s">
        <v>25</v>
      </c>
      <c r="G123" s="114" t="s">
        <v>38</v>
      </c>
      <c r="H123" s="114" t="s">
        <v>25</v>
      </c>
      <c r="I123" s="113" t="s">
        <v>27</v>
      </c>
      <c r="J123" s="113" t="s">
        <v>61</v>
      </c>
      <c r="K123" s="113" t="s">
        <v>25</v>
      </c>
      <c r="L123" s="113" t="s">
        <v>25</v>
      </c>
      <c r="M123" s="113" t="s">
        <v>25</v>
      </c>
      <c r="N123" s="113" t="s">
        <v>25</v>
      </c>
      <c r="O123" s="113" t="s">
        <v>25</v>
      </c>
      <c r="P123" s="113" t="s">
        <v>25</v>
      </c>
      <c r="Q123" s="113" t="s">
        <v>25</v>
      </c>
      <c r="R123" s="33" t="s">
        <v>99</v>
      </c>
      <c r="S123" s="34" t="s">
        <v>29</v>
      </c>
      <c r="T123" s="35">
        <f t="shared" ref="T123:Y123" si="16">T124+T147</f>
        <v>1578</v>
      </c>
      <c r="U123" s="35">
        <f t="shared" si="16"/>
        <v>1064.5</v>
      </c>
      <c r="V123" s="35">
        <f t="shared" si="16"/>
        <v>653</v>
      </c>
      <c r="W123" s="35">
        <f t="shared" si="16"/>
        <v>588.5</v>
      </c>
      <c r="X123" s="35">
        <f t="shared" si="16"/>
        <v>1131.3000000000002</v>
      </c>
      <c r="Y123" s="35">
        <f t="shared" si="16"/>
        <v>779.2</v>
      </c>
      <c r="Z123" s="35">
        <f>Y123+X123+W123+V123+U123+T123</f>
        <v>5794.5</v>
      </c>
      <c r="AA123" s="34">
        <v>2020</v>
      </c>
      <c r="AB123" s="26"/>
      <c r="AC123" s="134"/>
    </row>
    <row r="124" spans="1:29" s="25" customFormat="1" ht="81.75" customHeight="1" x14ac:dyDescent="0.3">
      <c r="A124" s="113" t="s">
        <v>25</v>
      </c>
      <c r="B124" s="113" t="s">
        <v>25</v>
      </c>
      <c r="C124" s="113" t="s">
        <v>25</v>
      </c>
      <c r="D124" s="114" t="s">
        <v>26</v>
      </c>
      <c r="E124" s="114" t="s">
        <v>25</v>
      </c>
      <c r="F124" s="114" t="s">
        <v>25</v>
      </c>
      <c r="G124" s="114" t="s">
        <v>38</v>
      </c>
      <c r="H124" s="114" t="s">
        <v>25</v>
      </c>
      <c r="I124" s="113" t="s">
        <v>27</v>
      </c>
      <c r="J124" s="113" t="s">
        <v>61</v>
      </c>
      <c r="K124" s="113" t="s">
        <v>25</v>
      </c>
      <c r="L124" s="113" t="s">
        <v>26</v>
      </c>
      <c r="M124" s="113" t="s">
        <v>25</v>
      </c>
      <c r="N124" s="113" t="s">
        <v>25</v>
      </c>
      <c r="O124" s="113" t="s">
        <v>25</v>
      </c>
      <c r="P124" s="113" t="s">
        <v>25</v>
      </c>
      <c r="Q124" s="113" t="s">
        <v>25</v>
      </c>
      <c r="R124" s="45" t="s">
        <v>100</v>
      </c>
      <c r="S124" s="46" t="s">
        <v>29</v>
      </c>
      <c r="T124" s="47">
        <f t="shared" ref="T124:Y124" si="17">T126+T136+T139+T141+T143</f>
        <v>1193</v>
      </c>
      <c r="U124" s="47">
        <f t="shared" si="17"/>
        <v>377.5</v>
      </c>
      <c r="V124" s="47">
        <f t="shared" si="17"/>
        <v>170</v>
      </c>
      <c r="W124" s="47">
        <f t="shared" si="17"/>
        <v>305.5</v>
      </c>
      <c r="X124" s="47">
        <f t="shared" si="17"/>
        <v>703.2</v>
      </c>
      <c r="Y124" s="47">
        <f t="shared" si="17"/>
        <v>561.20000000000005</v>
      </c>
      <c r="Z124" s="47">
        <f>Y124+X124+W124+V124+U124+T124</f>
        <v>3310.4</v>
      </c>
      <c r="AA124" s="46">
        <v>2020</v>
      </c>
      <c r="AB124" s="26"/>
      <c r="AC124" s="134"/>
    </row>
    <row r="125" spans="1:29" s="25" customFormat="1" ht="78" customHeight="1" x14ac:dyDescent="0.3">
      <c r="A125" s="111"/>
      <c r="B125" s="111"/>
      <c r="C125" s="111"/>
      <c r="D125" s="112"/>
      <c r="E125" s="112"/>
      <c r="F125" s="112"/>
      <c r="G125" s="112"/>
      <c r="H125" s="112"/>
      <c r="I125" s="111"/>
      <c r="J125" s="111"/>
      <c r="K125" s="111"/>
      <c r="L125" s="111"/>
      <c r="M125" s="111"/>
      <c r="N125" s="111"/>
      <c r="O125" s="111"/>
      <c r="P125" s="111"/>
      <c r="Q125" s="111"/>
      <c r="R125" s="38" t="s">
        <v>101</v>
      </c>
      <c r="S125" s="28" t="s">
        <v>32</v>
      </c>
      <c r="T125" s="80">
        <v>25</v>
      </c>
      <c r="U125" s="43">
        <v>26.1</v>
      </c>
      <c r="V125" s="43">
        <v>26.1</v>
      </c>
      <c r="W125" s="43">
        <v>27.6</v>
      </c>
      <c r="X125" s="43">
        <v>36</v>
      </c>
      <c r="Y125" s="43">
        <v>41.6</v>
      </c>
      <c r="Z125" s="145">
        <v>41.6</v>
      </c>
      <c r="AA125" s="28">
        <v>2020</v>
      </c>
      <c r="AB125" s="26"/>
      <c r="AC125" s="134"/>
    </row>
    <row r="126" spans="1:29" s="25" customFormat="1" ht="61.5" customHeight="1" x14ac:dyDescent="0.3">
      <c r="A126" s="111" t="s">
        <v>25</v>
      </c>
      <c r="B126" s="111" t="s">
        <v>25</v>
      </c>
      <c r="C126" s="111" t="s">
        <v>25</v>
      </c>
      <c r="D126" s="112" t="s">
        <v>26</v>
      </c>
      <c r="E126" s="112" t="s">
        <v>25</v>
      </c>
      <c r="F126" s="112" t="s">
        <v>25</v>
      </c>
      <c r="G126" s="112" t="s">
        <v>38</v>
      </c>
      <c r="H126" s="112" t="s">
        <v>25</v>
      </c>
      <c r="I126" s="111" t="s">
        <v>27</v>
      </c>
      <c r="J126" s="111" t="s">
        <v>61</v>
      </c>
      <c r="K126" s="111" t="s">
        <v>25</v>
      </c>
      <c r="L126" s="111" t="s">
        <v>26</v>
      </c>
      <c r="M126" s="111" t="s">
        <v>25</v>
      </c>
      <c r="N126" s="111" t="s">
        <v>25</v>
      </c>
      <c r="O126" s="111" t="s">
        <v>25</v>
      </c>
      <c r="P126" s="111" t="s">
        <v>25</v>
      </c>
      <c r="Q126" s="111" t="s">
        <v>25</v>
      </c>
      <c r="R126" s="38" t="s">
        <v>102</v>
      </c>
      <c r="S126" s="28" t="s">
        <v>29</v>
      </c>
      <c r="T126" s="42">
        <f t="shared" ref="T126:X127" si="18">T128+T130+T132+T134</f>
        <v>379</v>
      </c>
      <c r="U126" s="43">
        <f>U128</f>
        <v>163</v>
      </c>
      <c r="V126" s="43">
        <f t="shared" si="18"/>
        <v>107</v>
      </c>
      <c r="W126" s="43">
        <f t="shared" si="18"/>
        <v>118</v>
      </c>
      <c r="X126" s="43">
        <f t="shared" si="18"/>
        <v>155.9</v>
      </c>
      <c r="Y126" s="43">
        <f>Y128</f>
        <v>162.1</v>
      </c>
      <c r="Z126" s="51">
        <f t="shared" ref="Z126:Z144" si="19">Y126+X126+W126+V126+U126+T126</f>
        <v>1085</v>
      </c>
      <c r="AA126" s="28">
        <v>2020</v>
      </c>
      <c r="AB126" s="26"/>
      <c r="AC126" s="134"/>
    </row>
    <row r="127" spans="1:29" s="25" customFormat="1" ht="39.75" customHeight="1" x14ac:dyDescent="0.3">
      <c r="A127" s="111"/>
      <c r="B127" s="111"/>
      <c r="C127" s="111"/>
      <c r="D127" s="112"/>
      <c r="E127" s="112"/>
      <c r="F127" s="112"/>
      <c r="G127" s="112"/>
      <c r="H127" s="112"/>
      <c r="I127" s="111"/>
      <c r="J127" s="111"/>
      <c r="K127" s="111"/>
      <c r="L127" s="111"/>
      <c r="M127" s="111"/>
      <c r="N127" s="111"/>
      <c r="O127" s="111"/>
      <c r="P127" s="111"/>
      <c r="Q127" s="111"/>
      <c r="R127" s="38" t="s">
        <v>103</v>
      </c>
      <c r="S127" s="28" t="s">
        <v>152</v>
      </c>
      <c r="T127" s="27">
        <f t="shared" si="18"/>
        <v>12</v>
      </c>
      <c r="U127" s="28">
        <v>4</v>
      </c>
      <c r="V127" s="28">
        <f t="shared" si="18"/>
        <v>3</v>
      </c>
      <c r="W127" s="28">
        <f t="shared" si="18"/>
        <v>4</v>
      </c>
      <c r="X127" s="28">
        <f t="shared" si="18"/>
        <v>3</v>
      </c>
      <c r="Y127" s="28">
        <f>Y129</f>
        <v>3</v>
      </c>
      <c r="Z127" s="49">
        <f t="shared" si="19"/>
        <v>29</v>
      </c>
      <c r="AA127" s="28">
        <v>2020</v>
      </c>
      <c r="AB127" s="26"/>
      <c r="AC127" s="134"/>
    </row>
    <row r="128" spans="1:29" s="25" customFormat="1" ht="62.25" customHeight="1" x14ac:dyDescent="0.3">
      <c r="A128" s="111" t="s">
        <v>25</v>
      </c>
      <c r="B128" s="111" t="s">
        <v>27</v>
      </c>
      <c r="C128" s="111" t="s">
        <v>38</v>
      </c>
      <c r="D128" s="112" t="s">
        <v>26</v>
      </c>
      <c r="E128" s="112" t="s">
        <v>25</v>
      </c>
      <c r="F128" s="112" t="s">
        <v>25</v>
      </c>
      <c r="G128" s="112" t="s">
        <v>38</v>
      </c>
      <c r="H128" s="112" t="s">
        <v>25</v>
      </c>
      <c r="I128" s="111" t="s">
        <v>27</v>
      </c>
      <c r="J128" s="111" t="s">
        <v>61</v>
      </c>
      <c r="K128" s="111" t="s">
        <v>25</v>
      </c>
      <c r="L128" s="111" t="s">
        <v>26</v>
      </c>
      <c r="M128" s="111" t="s">
        <v>25</v>
      </c>
      <c r="N128" s="111" t="s">
        <v>25</v>
      </c>
      <c r="O128" s="111" t="s">
        <v>25</v>
      </c>
      <c r="P128" s="111" t="s">
        <v>25</v>
      </c>
      <c r="Q128" s="111" t="s">
        <v>25</v>
      </c>
      <c r="R128" s="38" t="s">
        <v>102</v>
      </c>
      <c r="S128" s="28" t="s">
        <v>29</v>
      </c>
      <c r="T128" s="42">
        <v>225</v>
      </c>
      <c r="U128" s="43">
        <v>163</v>
      </c>
      <c r="V128" s="43">
        <v>107</v>
      </c>
      <c r="W128" s="43">
        <v>75</v>
      </c>
      <c r="X128" s="43">
        <v>155.9</v>
      </c>
      <c r="Y128" s="43">
        <v>162.1</v>
      </c>
      <c r="Z128" s="51">
        <f t="shared" si="19"/>
        <v>888</v>
      </c>
      <c r="AA128" s="28">
        <v>2020</v>
      </c>
      <c r="AB128" s="26"/>
      <c r="AC128" s="134"/>
    </row>
    <row r="129" spans="1:29" s="25" customFormat="1" ht="96.75" customHeight="1" x14ac:dyDescent="0.3">
      <c r="A129" s="111"/>
      <c r="B129" s="111"/>
      <c r="C129" s="111"/>
      <c r="D129" s="112"/>
      <c r="E129" s="112"/>
      <c r="F129" s="112"/>
      <c r="G129" s="112"/>
      <c r="H129" s="112"/>
      <c r="I129" s="111"/>
      <c r="J129" s="111"/>
      <c r="K129" s="111"/>
      <c r="L129" s="111"/>
      <c r="M129" s="111"/>
      <c r="N129" s="111"/>
      <c r="O129" s="111"/>
      <c r="P129" s="111"/>
      <c r="Q129" s="111"/>
      <c r="R129" s="38" t="s">
        <v>164</v>
      </c>
      <c r="S129" s="28" t="s">
        <v>152</v>
      </c>
      <c r="T129" s="27">
        <v>9</v>
      </c>
      <c r="U129" s="28">
        <v>4</v>
      </c>
      <c r="V129" s="28">
        <v>3</v>
      </c>
      <c r="W129" s="28">
        <v>3</v>
      </c>
      <c r="X129" s="28">
        <v>3</v>
      </c>
      <c r="Y129" s="28">
        <v>3</v>
      </c>
      <c r="Z129" s="49">
        <f t="shared" si="19"/>
        <v>25</v>
      </c>
      <c r="AA129" s="28">
        <v>2020</v>
      </c>
      <c r="AB129" s="26"/>
      <c r="AC129" s="134"/>
    </row>
    <row r="130" spans="1:29" s="25" customFormat="1" ht="65.25" customHeight="1" x14ac:dyDescent="0.3">
      <c r="A130" s="111" t="s">
        <v>25</v>
      </c>
      <c r="B130" s="111" t="s">
        <v>25</v>
      </c>
      <c r="C130" s="111" t="s">
        <v>104</v>
      </c>
      <c r="D130" s="112" t="s">
        <v>26</v>
      </c>
      <c r="E130" s="112" t="s">
        <v>25</v>
      </c>
      <c r="F130" s="112" t="s">
        <v>25</v>
      </c>
      <c r="G130" s="112" t="s">
        <v>38</v>
      </c>
      <c r="H130" s="112" t="s">
        <v>25</v>
      </c>
      <c r="I130" s="111" t="s">
        <v>27</v>
      </c>
      <c r="J130" s="111" t="s">
        <v>61</v>
      </c>
      <c r="K130" s="111" t="s">
        <v>25</v>
      </c>
      <c r="L130" s="111" t="s">
        <v>26</v>
      </c>
      <c r="M130" s="111" t="s">
        <v>25</v>
      </c>
      <c r="N130" s="111" t="s">
        <v>25</v>
      </c>
      <c r="O130" s="111" t="s">
        <v>25</v>
      </c>
      <c r="P130" s="111" t="s">
        <v>25</v>
      </c>
      <c r="Q130" s="111" t="s">
        <v>25</v>
      </c>
      <c r="R130" s="38" t="s">
        <v>102</v>
      </c>
      <c r="S130" s="28" t="s">
        <v>29</v>
      </c>
      <c r="T130" s="50">
        <v>73</v>
      </c>
      <c r="U130" s="28"/>
      <c r="V130" s="51"/>
      <c r="W130" s="50">
        <v>43</v>
      </c>
      <c r="X130" s="28"/>
      <c r="Y130" s="28"/>
      <c r="Z130" s="51">
        <f t="shared" si="19"/>
        <v>116</v>
      </c>
      <c r="AA130" s="28">
        <v>2018</v>
      </c>
      <c r="AB130" s="26"/>
      <c r="AC130" s="134"/>
    </row>
    <row r="131" spans="1:29" s="25" customFormat="1" ht="59.25" customHeight="1" x14ac:dyDescent="0.3">
      <c r="A131" s="111"/>
      <c r="B131" s="111"/>
      <c r="C131" s="111"/>
      <c r="D131" s="112"/>
      <c r="E131" s="112"/>
      <c r="F131" s="112"/>
      <c r="G131" s="112"/>
      <c r="H131" s="112"/>
      <c r="I131" s="111"/>
      <c r="J131" s="111"/>
      <c r="K131" s="111"/>
      <c r="L131" s="111"/>
      <c r="M131" s="111"/>
      <c r="N131" s="111"/>
      <c r="O131" s="111"/>
      <c r="P131" s="111"/>
      <c r="Q131" s="111"/>
      <c r="R131" s="38" t="s">
        <v>105</v>
      </c>
      <c r="S131" s="28" t="s">
        <v>152</v>
      </c>
      <c r="T131" s="27">
        <v>1</v>
      </c>
      <c r="U131" s="28"/>
      <c r="V131" s="28"/>
      <c r="W131" s="28">
        <v>1</v>
      </c>
      <c r="X131" s="28"/>
      <c r="Y131" s="28"/>
      <c r="Z131" s="49">
        <f t="shared" si="19"/>
        <v>2</v>
      </c>
      <c r="AA131" s="28">
        <v>2018</v>
      </c>
      <c r="AB131" s="26"/>
      <c r="AC131" s="134"/>
    </row>
    <row r="132" spans="1:29" s="25" customFormat="1" ht="63.75" customHeight="1" x14ac:dyDescent="0.3">
      <c r="A132" s="111" t="s">
        <v>25</v>
      </c>
      <c r="B132" s="111" t="s">
        <v>25</v>
      </c>
      <c r="C132" s="111" t="s">
        <v>27</v>
      </c>
      <c r="D132" s="112" t="s">
        <v>26</v>
      </c>
      <c r="E132" s="112" t="s">
        <v>25</v>
      </c>
      <c r="F132" s="112" t="s">
        <v>25</v>
      </c>
      <c r="G132" s="112" t="s">
        <v>38</v>
      </c>
      <c r="H132" s="112" t="s">
        <v>25</v>
      </c>
      <c r="I132" s="111" t="s">
        <v>27</v>
      </c>
      <c r="J132" s="111" t="s">
        <v>61</v>
      </c>
      <c r="K132" s="111" t="s">
        <v>25</v>
      </c>
      <c r="L132" s="111" t="s">
        <v>26</v>
      </c>
      <c r="M132" s="111" t="s">
        <v>25</v>
      </c>
      <c r="N132" s="111" t="s">
        <v>25</v>
      </c>
      <c r="O132" s="111" t="s">
        <v>25</v>
      </c>
      <c r="P132" s="111" t="s">
        <v>25</v>
      </c>
      <c r="Q132" s="111" t="s">
        <v>25</v>
      </c>
      <c r="R132" s="38" t="s">
        <v>102</v>
      </c>
      <c r="S132" s="28" t="s">
        <v>29</v>
      </c>
      <c r="T132" s="50">
        <v>11</v>
      </c>
      <c r="U132" s="28"/>
      <c r="V132" s="28"/>
      <c r="W132" s="28"/>
      <c r="X132" s="28"/>
      <c r="Y132" s="28"/>
      <c r="Z132" s="51">
        <f t="shared" si="19"/>
        <v>11</v>
      </c>
      <c r="AA132" s="28">
        <v>2015</v>
      </c>
      <c r="AB132" s="26"/>
      <c r="AC132" s="134"/>
    </row>
    <row r="133" spans="1:29" s="25" customFormat="1" ht="61.5" customHeight="1" x14ac:dyDescent="0.3">
      <c r="A133" s="111"/>
      <c r="B133" s="111"/>
      <c r="C133" s="111"/>
      <c r="D133" s="112"/>
      <c r="E133" s="112"/>
      <c r="F133" s="112"/>
      <c r="G133" s="112"/>
      <c r="H133" s="112"/>
      <c r="I133" s="111"/>
      <c r="J133" s="111"/>
      <c r="K133" s="111"/>
      <c r="L133" s="111"/>
      <c r="M133" s="111"/>
      <c r="N133" s="111"/>
      <c r="O133" s="111"/>
      <c r="P133" s="111"/>
      <c r="Q133" s="111"/>
      <c r="R133" s="38" t="s">
        <v>106</v>
      </c>
      <c r="S133" s="28" t="s">
        <v>152</v>
      </c>
      <c r="T133" s="27">
        <v>1</v>
      </c>
      <c r="U133" s="28"/>
      <c r="V133" s="28"/>
      <c r="W133" s="28"/>
      <c r="X133" s="28"/>
      <c r="Y133" s="28"/>
      <c r="Z133" s="49">
        <f t="shared" si="19"/>
        <v>1</v>
      </c>
      <c r="AA133" s="28">
        <v>2015</v>
      </c>
      <c r="AB133" s="26"/>
      <c r="AC133" s="134"/>
    </row>
    <row r="134" spans="1:29" s="25" customFormat="1" ht="60.75" customHeight="1" x14ac:dyDescent="0.3">
      <c r="A134" s="111" t="s">
        <v>25</v>
      </c>
      <c r="B134" s="111" t="s">
        <v>25</v>
      </c>
      <c r="C134" s="111" t="s">
        <v>75</v>
      </c>
      <c r="D134" s="112" t="s">
        <v>26</v>
      </c>
      <c r="E134" s="112" t="s">
        <v>25</v>
      </c>
      <c r="F134" s="112" t="s">
        <v>25</v>
      </c>
      <c r="G134" s="112" t="s">
        <v>38</v>
      </c>
      <c r="H134" s="112" t="s">
        <v>25</v>
      </c>
      <c r="I134" s="111" t="s">
        <v>27</v>
      </c>
      <c r="J134" s="111" t="s">
        <v>61</v>
      </c>
      <c r="K134" s="111" t="s">
        <v>25</v>
      </c>
      <c r="L134" s="111" t="s">
        <v>26</v>
      </c>
      <c r="M134" s="111" t="s">
        <v>25</v>
      </c>
      <c r="N134" s="111" t="s">
        <v>25</v>
      </c>
      <c r="O134" s="111" t="s">
        <v>25</v>
      </c>
      <c r="P134" s="111" t="s">
        <v>25</v>
      </c>
      <c r="Q134" s="111" t="s">
        <v>25</v>
      </c>
      <c r="R134" s="38" t="s">
        <v>102</v>
      </c>
      <c r="S134" s="28" t="s">
        <v>29</v>
      </c>
      <c r="T134" s="50">
        <v>70</v>
      </c>
      <c r="U134" s="81"/>
      <c r="V134" s="28"/>
      <c r="W134" s="51"/>
      <c r="X134" s="28"/>
      <c r="Y134" s="28"/>
      <c r="Z134" s="51">
        <f t="shared" si="19"/>
        <v>70</v>
      </c>
      <c r="AA134" s="28">
        <v>2015</v>
      </c>
      <c r="AB134" s="26"/>
      <c r="AC134" s="134"/>
    </row>
    <row r="135" spans="1:29" s="25" customFormat="1" ht="58.5" customHeight="1" x14ac:dyDescent="0.3">
      <c r="A135" s="111"/>
      <c r="B135" s="111"/>
      <c r="C135" s="111"/>
      <c r="D135" s="112"/>
      <c r="E135" s="112"/>
      <c r="F135" s="112"/>
      <c r="G135" s="112"/>
      <c r="H135" s="112"/>
      <c r="I135" s="111"/>
      <c r="J135" s="111"/>
      <c r="K135" s="111"/>
      <c r="L135" s="111"/>
      <c r="M135" s="111"/>
      <c r="N135" s="111"/>
      <c r="O135" s="111"/>
      <c r="P135" s="111"/>
      <c r="Q135" s="111"/>
      <c r="R135" s="38" t="s">
        <v>107</v>
      </c>
      <c r="S135" s="28" t="s">
        <v>152</v>
      </c>
      <c r="T135" s="27">
        <v>1</v>
      </c>
      <c r="U135" s="28"/>
      <c r="V135" s="28"/>
      <c r="W135" s="28"/>
      <c r="X135" s="28"/>
      <c r="Y135" s="28"/>
      <c r="Z135" s="49">
        <f t="shared" si="19"/>
        <v>1</v>
      </c>
      <c r="AA135" s="28">
        <v>2015</v>
      </c>
      <c r="AB135" s="26"/>
      <c r="AC135" s="134"/>
    </row>
    <row r="136" spans="1:29" s="25" customFormat="1" ht="79.5" customHeight="1" x14ac:dyDescent="0.3">
      <c r="A136" s="111" t="s">
        <v>25</v>
      </c>
      <c r="B136" s="111" t="s">
        <v>26</v>
      </c>
      <c r="C136" s="111" t="s">
        <v>26</v>
      </c>
      <c r="D136" s="112" t="s">
        <v>26</v>
      </c>
      <c r="E136" s="112" t="s">
        <v>25</v>
      </c>
      <c r="F136" s="112" t="s">
        <v>25</v>
      </c>
      <c r="G136" s="112" t="s">
        <v>38</v>
      </c>
      <c r="H136" s="112" t="s">
        <v>25</v>
      </c>
      <c r="I136" s="111" t="s">
        <v>27</v>
      </c>
      <c r="J136" s="111" t="s">
        <v>61</v>
      </c>
      <c r="K136" s="111" t="s">
        <v>25</v>
      </c>
      <c r="L136" s="111" t="s">
        <v>26</v>
      </c>
      <c r="M136" s="111" t="s">
        <v>25</v>
      </c>
      <c r="N136" s="111" t="s">
        <v>25</v>
      </c>
      <c r="O136" s="111" t="s">
        <v>25</v>
      </c>
      <c r="P136" s="111" t="s">
        <v>25</v>
      </c>
      <c r="Q136" s="111" t="s">
        <v>25</v>
      </c>
      <c r="R136" s="41" t="s">
        <v>108</v>
      </c>
      <c r="S136" s="28" t="s">
        <v>29</v>
      </c>
      <c r="T136" s="42">
        <v>600</v>
      </c>
      <c r="U136" s="43"/>
      <c r="V136" s="43">
        <v>40</v>
      </c>
      <c r="W136" s="43">
        <v>187.5</v>
      </c>
      <c r="X136" s="43">
        <v>422.3</v>
      </c>
      <c r="Y136" s="43">
        <v>223</v>
      </c>
      <c r="Z136" s="51">
        <f t="shared" si="19"/>
        <v>1472.8</v>
      </c>
      <c r="AA136" s="28">
        <v>2020</v>
      </c>
      <c r="AB136" s="26"/>
      <c r="AC136" s="134"/>
    </row>
    <row r="137" spans="1:29" s="25" customFormat="1" ht="39.75" customHeight="1" x14ac:dyDescent="0.3">
      <c r="A137" s="111"/>
      <c r="B137" s="111"/>
      <c r="C137" s="111"/>
      <c r="D137" s="112"/>
      <c r="E137" s="112"/>
      <c r="F137" s="112"/>
      <c r="G137" s="112"/>
      <c r="H137" s="112"/>
      <c r="I137" s="111"/>
      <c r="J137" s="111"/>
      <c r="K137" s="111"/>
      <c r="L137" s="111"/>
      <c r="M137" s="111"/>
      <c r="N137" s="111"/>
      <c r="O137" s="111"/>
      <c r="P137" s="111"/>
      <c r="Q137" s="111"/>
      <c r="R137" s="38" t="s">
        <v>103</v>
      </c>
      <c r="S137" s="28" t="s">
        <v>152</v>
      </c>
      <c r="T137" s="27">
        <v>2</v>
      </c>
      <c r="U137" s="28"/>
      <c r="V137" s="28"/>
      <c r="W137" s="28">
        <v>1</v>
      </c>
      <c r="X137" s="28">
        <v>2</v>
      </c>
      <c r="Y137" s="28">
        <v>1</v>
      </c>
      <c r="Z137" s="49">
        <f t="shared" si="19"/>
        <v>6</v>
      </c>
      <c r="AA137" s="28">
        <v>2020</v>
      </c>
      <c r="AB137" s="26"/>
      <c r="AC137" s="134"/>
    </row>
    <row r="138" spans="1:29" s="25" customFormat="1" ht="60.75" customHeight="1" x14ac:dyDescent="0.3">
      <c r="A138" s="111"/>
      <c r="B138" s="111"/>
      <c r="C138" s="111"/>
      <c r="D138" s="112"/>
      <c r="E138" s="112"/>
      <c r="F138" s="112"/>
      <c r="G138" s="112"/>
      <c r="H138" s="112"/>
      <c r="I138" s="111"/>
      <c r="J138" s="111"/>
      <c r="K138" s="111"/>
      <c r="L138" s="111"/>
      <c r="M138" s="111"/>
      <c r="N138" s="111"/>
      <c r="O138" s="111"/>
      <c r="P138" s="111"/>
      <c r="Q138" s="111"/>
      <c r="R138" s="38" t="s">
        <v>159</v>
      </c>
      <c r="S138" s="28" t="s">
        <v>152</v>
      </c>
      <c r="T138" s="27">
        <v>2</v>
      </c>
      <c r="U138" s="28"/>
      <c r="V138" s="28">
        <v>1</v>
      </c>
      <c r="W138" s="28"/>
      <c r="X138" s="28"/>
      <c r="Y138" s="28"/>
      <c r="Z138" s="49">
        <f t="shared" si="19"/>
        <v>3</v>
      </c>
      <c r="AA138" s="28">
        <v>2017</v>
      </c>
      <c r="AB138" s="26"/>
      <c r="AC138" s="134"/>
    </row>
    <row r="139" spans="1:29" s="25" customFormat="1" ht="96" customHeight="1" x14ac:dyDescent="0.3">
      <c r="A139" s="111" t="s">
        <v>25</v>
      </c>
      <c r="B139" s="111" t="s">
        <v>26</v>
      </c>
      <c r="C139" s="111" t="s">
        <v>26</v>
      </c>
      <c r="D139" s="112" t="s">
        <v>26</v>
      </c>
      <c r="E139" s="112" t="s">
        <v>25</v>
      </c>
      <c r="F139" s="112" t="s">
        <v>25</v>
      </c>
      <c r="G139" s="112" t="s">
        <v>38</v>
      </c>
      <c r="H139" s="112" t="s">
        <v>25</v>
      </c>
      <c r="I139" s="111" t="s">
        <v>27</v>
      </c>
      <c r="J139" s="111" t="s">
        <v>61</v>
      </c>
      <c r="K139" s="111" t="s">
        <v>25</v>
      </c>
      <c r="L139" s="111" t="s">
        <v>26</v>
      </c>
      <c r="M139" s="111" t="s">
        <v>25</v>
      </c>
      <c r="N139" s="111" t="s">
        <v>25</v>
      </c>
      <c r="O139" s="111" t="s">
        <v>25</v>
      </c>
      <c r="P139" s="111" t="s">
        <v>25</v>
      </c>
      <c r="Q139" s="111" t="s">
        <v>25</v>
      </c>
      <c r="R139" s="38" t="s">
        <v>109</v>
      </c>
      <c r="S139" s="28" t="s">
        <v>29</v>
      </c>
      <c r="T139" s="50">
        <v>214</v>
      </c>
      <c r="U139" s="51">
        <v>214.5</v>
      </c>
      <c r="V139" s="51">
        <v>0</v>
      </c>
      <c r="W139" s="51">
        <v>0</v>
      </c>
      <c r="X139" s="51">
        <v>0</v>
      </c>
      <c r="Y139" s="51">
        <v>0</v>
      </c>
      <c r="Z139" s="51">
        <f t="shared" si="19"/>
        <v>428.5</v>
      </c>
      <c r="AA139" s="28">
        <v>2016</v>
      </c>
      <c r="AB139" s="36"/>
      <c r="AC139" s="134"/>
    </row>
    <row r="140" spans="1:29" s="25" customFormat="1" ht="96.75" customHeight="1" x14ac:dyDescent="0.3">
      <c r="A140" s="111"/>
      <c r="B140" s="111"/>
      <c r="C140" s="111"/>
      <c r="D140" s="112"/>
      <c r="E140" s="112"/>
      <c r="F140" s="112"/>
      <c r="G140" s="112"/>
      <c r="H140" s="112"/>
      <c r="I140" s="111"/>
      <c r="J140" s="111"/>
      <c r="K140" s="111"/>
      <c r="L140" s="111"/>
      <c r="M140" s="111"/>
      <c r="N140" s="111"/>
      <c r="O140" s="111"/>
      <c r="P140" s="111"/>
      <c r="Q140" s="111"/>
      <c r="R140" s="38" t="s">
        <v>160</v>
      </c>
      <c r="S140" s="28" t="s">
        <v>151</v>
      </c>
      <c r="T140" s="27">
        <v>24</v>
      </c>
      <c r="U140" s="28">
        <v>28</v>
      </c>
      <c r="V140" s="28">
        <v>20</v>
      </c>
      <c r="W140" s="28">
        <v>20</v>
      </c>
      <c r="X140" s="28">
        <v>20</v>
      </c>
      <c r="Y140" s="28">
        <v>20</v>
      </c>
      <c r="Z140" s="49">
        <f t="shared" si="19"/>
        <v>132</v>
      </c>
      <c r="AA140" s="28">
        <v>2020</v>
      </c>
      <c r="AB140" s="36"/>
      <c r="AC140" s="134"/>
    </row>
    <row r="141" spans="1:29" s="25" customFormat="1" ht="101.25" customHeight="1" x14ac:dyDescent="0.3">
      <c r="A141" s="111" t="s">
        <v>25</v>
      </c>
      <c r="B141" s="111" t="s">
        <v>26</v>
      </c>
      <c r="C141" s="111" t="s">
        <v>25</v>
      </c>
      <c r="D141" s="112" t="s">
        <v>26</v>
      </c>
      <c r="E141" s="112" t="s">
        <v>25</v>
      </c>
      <c r="F141" s="112" t="s">
        <v>25</v>
      </c>
      <c r="G141" s="112" t="s">
        <v>38</v>
      </c>
      <c r="H141" s="112" t="s">
        <v>25</v>
      </c>
      <c r="I141" s="111" t="s">
        <v>27</v>
      </c>
      <c r="J141" s="111" t="s">
        <v>61</v>
      </c>
      <c r="K141" s="111" t="s">
        <v>25</v>
      </c>
      <c r="L141" s="111" t="s">
        <v>26</v>
      </c>
      <c r="M141" s="111" t="s">
        <v>25</v>
      </c>
      <c r="N141" s="111" t="s">
        <v>25</v>
      </c>
      <c r="O141" s="111" t="s">
        <v>25</v>
      </c>
      <c r="P141" s="111" t="s">
        <v>25</v>
      </c>
      <c r="Q141" s="111" t="s">
        <v>25</v>
      </c>
      <c r="R141" s="38" t="s">
        <v>110</v>
      </c>
      <c r="S141" s="28" t="s">
        <v>29</v>
      </c>
      <c r="T141" s="50"/>
      <c r="U141" s="51"/>
      <c r="V141" s="51"/>
      <c r="W141" s="51"/>
      <c r="X141" s="51">
        <v>125</v>
      </c>
      <c r="Y141" s="51">
        <v>176.1</v>
      </c>
      <c r="Z141" s="51">
        <f t="shared" si="19"/>
        <v>301.10000000000002</v>
      </c>
      <c r="AA141" s="28">
        <v>2020</v>
      </c>
      <c r="AB141" s="26"/>
      <c r="AC141" s="134"/>
    </row>
    <row r="142" spans="1:29" s="25" customFormat="1" ht="41.25" customHeight="1" x14ac:dyDescent="0.3">
      <c r="A142" s="111"/>
      <c r="B142" s="111"/>
      <c r="C142" s="111"/>
      <c r="D142" s="112"/>
      <c r="E142" s="112"/>
      <c r="F142" s="112"/>
      <c r="G142" s="112"/>
      <c r="H142" s="112"/>
      <c r="I142" s="111"/>
      <c r="J142" s="111"/>
      <c r="K142" s="111"/>
      <c r="L142" s="111"/>
      <c r="M142" s="111"/>
      <c r="N142" s="111"/>
      <c r="O142" s="111"/>
      <c r="P142" s="111"/>
      <c r="Q142" s="111"/>
      <c r="R142" s="38" t="s">
        <v>111</v>
      </c>
      <c r="S142" s="28" t="s">
        <v>152</v>
      </c>
      <c r="T142" s="27"/>
      <c r="U142" s="28"/>
      <c r="V142" s="28"/>
      <c r="W142" s="28"/>
      <c r="X142" s="28">
        <v>1</v>
      </c>
      <c r="Y142" s="28">
        <v>1</v>
      </c>
      <c r="Z142" s="65">
        <f t="shared" si="19"/>
        <v>2</v>
      </c>
      <c r="AA142" s="28">
        <v>2020</v>
      </c>
      <c r="AB142" s="26"/>
      <c r="AC142" s="134"/>
    </row>
    <row r="143" spans="1:29" s="25" customFormat="1" ht="79.5" customHeight="1" x14ac:dyDescent="0.3">
      <c r="A143" s="111" t="s">
        <v>25</v>
      </c>
      <c r="B143" s="111" t="s">
        <v>25</v>
      </c>
      <c r="C143" s="111" t="s">
        <v>27</v>
      </c>
      <c r="D143" s="112" t="s">
        <v>26</v>
      </c>
      <c r="E143" s="112" t="s">
        <v>25</v>
      </c>
      <c r="F143" s="112" t="s">
        <v>25</v>
      </c>
      <c r="G143" s="112" t="s">
        <v>38</v>
      </c>
      <c r="H143" s="112" t="s">
        <v>25</v>
      </c>
      <c r="I143" s="111" t="s">
        <v>27</v>
      </c>
      <c r="J143" s="111" t="s">
        <v>61</v>
      </c>
      <c r="K143" s="111" t="s">
        <v>25</v>
      </c>
      <c r="L143" s="111" t="s">
        <v>26</v>
      </c>
      <c r="M143" s="111" t="s">
        <v>25</v>
      </c>
      <c r="N143" s="111" t="s">
        <v>25</v>
      </c>
      <c r="O143" s="111" t="s">
        <v>25</v>
      </c>
      <c r="P143" s="111" t="s">
        <v>25</v>
      </c>
      <c r="Q143" s="111" t="s">
        <v>25</v>
      </c>
      <c r="R143" s="38" t="s">
        <v>112</v>
      </c>
      <c r="S143" s="28" t="s">
        <v>29</v>
      </c>
      <c r="T143" s="27"/>
      <c r="U143" s="43"/>
      <c r="V143" s="43">
        <v>23</v>
      </c>
      <c r="W143" s="43"/>
      <c r="X143" s="43"/>
      <c r="Y143" s="43"/>
      <c r="Z143" s="51">
        <f t="shared" si="19"/>
        <v>23</v>
      </c>
      <c r="AA143" s="28">
        <v>2017</v>
      </c>
      <c r="AB143" s="26"/>
      <c r="AC143" s="134"/>
    </row>
    <row r="144" spans="1:29" s="25" customFormat="1" ht="42.75" customHeight="1" x14ac:dyDescent="0.3">
      <c r="A144" s="111"/>
      <c r="B144" s="111"/>
      <c r="C144" s="111"/>
      <c r="D144" s="112"/>
      <c r="E144" s="112"/>
      <c r="F144" s="112"/>
      <c r="G144" s="112"/>
      <c r="H144" s="112"/>
      <c r="I144" s="111"/>
      <c r="J144" s="111"/>
      <c r="K144" s="111"/>
      <c r="L144" s="111"/>
      <c r="M144" s="111"/>
      <c r="N144" s="111"/>
      <c r="O144" s="111"/>
      <c r="P144" s="111"/>
      <c r="Q144" s="111"/>
      <c r="R144" s="38" t="s">
        <v>113</v>
      </c>
      <c r="S144" s="28" t="s">
        <v>152</v>
      </c>
      <c r="T144" s="27"/>
      <c r="U144" s="28"/>
      <c r="V144" s="28">
        <v>1</v>
      </c>
      <c r="W144" s="28"/>
      <c r="X144" s="28"/>
      <c r="Y144" s="28"/>
      <c r="Z144" s="49">
        <f t="shared" si="19"/>
        <v>1</v>
      </c>
      <c r="AA144" s="28">
        <v>2017</v>
      </c>
      <c r="AB144" s="26"/>
      <c r="AC144" s="134"/>
    </row>
    <row r="145" spans="1:29" s="25" customFormat="1" ht="75" customHeight="1" x14ac:dyDescent="0.3">
      <c r="A145" s="111"/>
      <c r="B145" s="111"/>
      <c r="C145" s="111"/>
      <c r="D145" s="112"/>
      <c r="E145" s="112"/>
      <c r="F145" s="112"/>
      <c r="G145" s="112"/>
      <c r="H145" s="112"/>
      <c r="I145" s="111"/>
      <c r="J145" s="111"/>
      <c r="K145" s="111"/>
      <c r="L145" s="111"/>
      <c r="M145" s="111"/>
      <c r="N145" s="111"/>
      <c r="O145" s="111"/>
      <c r="P145" s="111"/>
      <c r="Q145" s="111"/>
      <c r="R145" s="41" t="s">
        <v>114</v>
      </c>
      <c r="S145" s="28" t="s">
        <v>115</v>
      </c>
      <c r="T145" s="70">
        <v>1</v>
      </c>
      <c r="U145" s="71">
        <v>1</v>
      </c>
      <c r="V145" s="71">
        <v>1</v>
      </c>
      <c r="W145" s="71">
        <v>1</v>
      </c>
      <c r="X145" s="71">
        <v>1</v>
      </c>
      <c r="Y145" s="71">
        <v>1</v>
      </c>
      <c r="Z145" s="71">
        <v>1</v>
      </c>
      <c r="AA145" s="28">
        <v>2020</v>
      </c>
      <c r="AB145" s="26"/>
      <c r="AC145" s="134"/>
    </row>
    <row r="146" spans="1:29" s="25" customFormat="1" ht="41.25" customHeight="1" x14ac:dyDescent="0.3">
      <c r="A146" s="111"/>
      <c r="B146" s="111"/>
      <c r="C146" s="111"/>
      <c r="D146" s="112"/>
      <c r="E146" s="112"/>
      <c r="F146" s="112"/>
      <c r="G146" s="112"/>
      <c r="H146" s="112"/>
      <c r="I146" s="111"/>
      <c r="J146" s="111"/>
      <c r="K146" s="111"/>
      <c r="L146" s="111"/>
      <c r="M146" s="111"/>
      <c r="N146" s="111"/>
      <c r="O146" s="111"/>
      <c r="P146" s="111"/>
      <c r="Q146" s="111"/>
      <c r="R146" s="38" t="s">
        <v>116</v>
      </c>
      <c r="S146" s="28" t="s">
        <v>41</v>
      </c>
      <c r="T146" s="27">
        <v>4</v>
      </c>
      <c r="U146" s="28">
        <v>4</v>
      </c>
      <c r="V146" s="28">
        <v>4</v>
      </c>
      <c r="W146" s="28">
        <v>4</v>
      </c>
      <c r="X146" s="28">
        <v>4</v>
      </c>
      <c r="Y146" s="28">
        <v>4</v>
      </c>
      <c r="Z146" s="49">
        <f>Y146+X146+W146+V146+U146+T146</f>
        <v>24</v>
      </c>
      <c r="AA146" s="28">
        <v>2020</v>
      </c>
      <c r="AB146" s="26"/>
      <c r="AC146" s="134"/>
    </row>
    <row r="147" spans="1:29" s="25" customFormat="1" ht="42" customHeight="1" x14ac:dyDescent="0.3">
      <c r="A147" s="113" t="s">
        <v>25</v>
      </c>
      <c r="B147" s="113" t="s">
        <v>25</v>
      </c>
      <c r="C147" s="113" t="s">
        <v>25</v>
      </c>
      <c r="D147" s="114" t="s">
        <v>26</v>
      </c>
      <c r="E147" s="114" t="s">
        <v>25</v>
      </c>
      <c r="F147" s="114" t="s">
        <v>25</v>
      </c>
      <c r="G147" s="114" t="s">
        <v>38</v>
      </c>
      <c r="H147" s="114" t="s">
        <v>25</v>
      </c>
      <c r="I147" s="113" t="s">
        <v>27</v>
      </c>
      <c r="J147" s="113" t="s">
        <v>61</v>
      </c>
      <c r="K147" s="113" t="s">
        <v>25</v>
      </c>
      <c r="L147" s="113" t="s">
        <v>61</v>
      </c>
      <c r="M147" s="113" t="s">
        <v>25</v>
      </c>
      <c r="N147" s="113" t="s">
        <v>25</v>
      </c>
      <c r="O147" s="113" t="s">
        <v>25</v>
      </c>
      <c r="P147" s="113" t="s">
        <v>25</v>
      </c>
      <c r="Q147" s="113" t="s">
        <v>25</v>
      </c>
      <c r="R147" s="45" t="s">
        <v>117</v>
      </c>
      <c r="S147" s="46" t="s">
        <v>29</v>
      </c>
      <c r="T147" s="47">
        <f t="shared" ref="T147:V147" si="20">T150+T153+T155+T158+T161+T165+T168</f>
        <v>385</v>
      </c>
      <c r="U147" s="47">
        <f t="shared" si="20"/>
        <v>687</v>
      </c>
      <c r="V147" s="47">
        <f t="shared" si="20"/>
        <v>483</v>
      </c>
      <c r="W147" s="47">
        <f>W150+W151+W155+W156+W158+W159+W161+W165+W168</f>
        <v>283</v>
      </c>
      <c r="X147" s="47">
        <f t="shared" ref="X147:Y147" si="21">X150+X151+X155+X156+X158+X159+X161+X165+X168</f>
        <v>428.1</v>
      </c>
      <c r="Y147" s="47">
        <f t="shared" si="21"/>
        <v>218</v>
      </c>
      <c r="Z147" s="47">
        <f>T147+U147+V147+W147+X147+Y147</f>
        <v>2484.1</v>
      </c>
      <c r="AA147" s="46">
        <v>2020</v>
      </c>
      <c r="AB147" s="26"/>
      <c r="AC147" s="134"/>
    </row>
    <row r="148" spans="1:29" s="25" customFormat="1" ht="60" customHeight="1" x14ac:dyDescent="0.3">
      <c r="A148" s="111"/>
      <c r="B148" s="111"/>
      <c r="C148" s="111"/>
      <c r="D148" s="112"/>
      <c r="E148" s="112"/>
      <c r="F148" s="112"/>
      <c r="G148" s="112"/>
      <c r="H148" s="112"/>
      <c r="I148" s="111"/>
      <c r="J148" s="111"/>
      <c r="K148" s="111"/>
      <c r="L148" s="111"/>
      <c r="M148" s="111"/>
      <c r="N148" s="111"/>
      <c r="O148" s="111"/>
      <c r="P148" s="111"/>
      <c r="Q148" s="111"/>
      <c r="R148" s="38" t="s">
        <v>118</v>
      </c>
      <c r="S148" s="28" t="s">
        <v>32</v>
      </c>
      <c r="T148" s="27">
        <v>52.8</v>
      </c>
      <c r="U148" s="28">
        <v>60</v>
      </c>
      <c r="V148" s="27">
        <v>57.6</v>
      </c>
      <c r="W148" s="28">
        <v>58.2</v>
      </c>
      <c r="X148" s="28">
        <v>57.2</v>
      </c>
      <c r="Y148" s="28">
        <v>54.3</v>
      </c>
      <c r="Z148" s="51">
        <v>54.3</v>
      </c>
      <c r="AA148" s="28">
        <v>2020</v>
      </c>
      <c r="AB148" s="26"/>
      <c r="AC148" s="134"/>
    </row>
    <row r="149" spans="1:29" s="25" customFormat="1" ht="57" customHeight="1" x14ac:dyDescent="0.3">
      <c r="A149" s="111"/>
      <c r="B149" s="111"/>
      <c r="C149" s="111"/>
      <c r="D149" s="112"/>
      <c r="E149" s="112"/>
      <c r="F149" s="112"/>
      <c r="G149" s="112"/>
      <c r="H149" s="112"/>
      <c r="I149" s="111"/>
      <c r="J149" s="111"/>
      <c r="K149" s="111"/>
      <c r="L149" s="111"/>
      <c r="M149" s="111"/>
      <c r="N149" s="111"/>
      <c r="O149" s="111"/>
      <c r="P149" s="111"/>
      <c r="Q149" s="111"/>
      <c r="R149" s="41" t="s">
        <v>119</v>
      </c>
      <c r="S149" s="28" t="s">
        <v>41</v>
      </c>
      <c r="T149" s="27">
        <v>20</v>
      </c>
      <c r="U149" s="28">
        <v>18</v>
      </c>
      <c r="V149" s="28">
        <v>14</v>
      </c>
      <c r="W149" s="28">
        <v>14</v>
      </c>
      <c r="X149" s="28">
        <v>14</v>
      </c>
      <c r="Y149" s="28">
        <v>14</v>
      </c>
      <c r="Z149" s="49">
        <v>14</v>
      </c>
      <c r="AA149" s="28">
        <v>2020</v>
      </c>
      <c r="AB149" s="36"/>
      <c r="AC149" s="134"/>
    </row>
    <row r="150" spans="1:29" s="25" customFormat="1" ht="34.5" customHeight="1" x14ac:dyDescent="0.3">
      <c r="A150" s="111" t="s">
        <v>25</v>
      </c>
      <c r="B150" s="111" t="s">
        <v>25</v>
      </c>
      <c r="C150" s="111" t="s">
        <v>37</v>
      </c>
      <c r="D150" s="112" t="s">
        <v>26</v>
      </c>
      <c r="E150" s="112" t="s">
        <v>25</v>
      </c>
      <c r="F150" s="112" t="s">
        <v>25</v>
      </c>
      <c r="G150" s="112" t="s">
        <v>38</v>
      </c>
      <c r="H150" s="112" t="s">
        <v>25</v>
      </c>
      <c r="I150" s="111" t="s">
        <v>27</v>
      </c>
      <c r="J150" s="111" t="s">
        <v>61</v>
      </c>
      <c r="K150" s="111" t="s">
        <v>25</v>
      </c>
      <c r="L150" s="120" t="s">
        <v>61</v>
      </c>
      <c r="M150" s="111" t="s">
        <v>25</v>
      </c>
      <c r="N150" s="111" t="s">
        <v>25</v>
      </c>
      <c r="O150" s="111" t="s">
        <v>25</v>
      </c>
      <c r="P150" s="111" t="s">
        <v>25</v>
      </c>
      <c r="Q150" s="111" t="s">
        <v>25</v>
      </c>
      <c r="R150" s="168" t="s">
        <v>120</v>
      </c>
      <c r="S150" s="179" t="s">
        <v>29</v>
      </c>
      <c r="T150" s="42">
        <v>60</v>
      </c>
      <c r="U150" s="43">
        <v>78</v>
      </c>
      <c r="V150" s="43">
        <v>78</v>
      </c>
      <c r="W150" s="43"/>
      <c r="X150" s="43"/>
      <c r="Y150" s="43"/>
      <c r="Z150" s="51">
        <f>T150+U150+V150+W150+X150+Y150</f>
        <v>216</v>
      </c>
      <c r="AA150" s="28">
        <v>2017</v>
      </c>
      <c r="AB150" s="143"/>
      <c r="AC150" s="137"/>
    </row>
    <row r="151" spans="1:29" s="25" customFormat="1" ht="27" customHeight="1" x14ac:dyDescent="0.3">
      <c r="A151" s="111" t="s">
        <v>25</v>
      </c>
      <c r="B151" s="111" t="s">
        <v>25</v>
      </c>
      <c r="C151" s="111" t="s">
        <v>61</v>
      </c>
      <c r="D151" s="112" t="s">
        <v>26</v>
      </c>
      <c r="E151" s="112" t="s">
        <v>25</v>
      </c>
      <c r="F151" s="112" t="s">
        <v>25</v>
      </c>
      <c r="G151" s="112" t="s">
        <v>38</v>
      </c>
      <c r="H151" s="112" t="s">
        <v>25</v>
      </c>
      <c r="I151" s="111" t="s">
        <v>27</v>
      </c>
      <c r="J151" s="111" t="s">
        <v>61</v>
      </c>
      <c r="K151" s="111" t="s">
        <v>25</v>
      </c>
      <c r="L151" s="120" t="s">
        <v>61</v>
      </c>
      <c r="M151" s="111" t="s">
        <v>25</v>
      </c>
      <c r="N151" s="111" t="s">
        <v>25</v>
      </c>
      <c r="O151" s="111" t="s">
        <v>25</v>
      </c>
      <c r="P151" s="111" t="s">
        <v>25</v>
      </c>
      <c r="Q151" s="111" t="s">
        <v>25</v>
      </c>
      <c r="R151" s="169"/>
      <c r="S151" s="181"/>
      <c r="T151" s="42"/>
      <c r="U151" s="43"/>
      <c r="V151" s="43"/>
      <c r="W151" s="43">
        <v>78</v>
      </c>
      <c r="X151" s="43">
        <v>78</v>
      </c>
      <c r="Y151" s="43">
        <v>78</v>
      </c>
      <c r="Z151" s="51">
        <f>T151+U151+V151+W151+X151+Y151</f>
        <v>234</v>
      </c>
      <c r="AA151" s="28">
        <v>2020</v>
      </c>
      <c r="AB151" s="26"/>
      <c r="AC151" s="134"/>
    </row>
    <row r="152" spans="1:29" s="25" customFormat="1" ht="59.25" customHeight="1" x14ac:dyDescent="0.3">
      <c r="A152" s="111"/>
      <c r="B152" s="111"/>
      <c r="C152" s="111"/>
      <c r="D152" s="112"/>
      <c r="E152" s="112"/>
      <c r="F152" s="112"/>
      <c r="G152" s="112"/>
      <c r="H152" s="112"/>
      <c r="I152" s="111"/>
      <c r="J152" s="111"/>
      <c r="K152" s="111"/>
      <c r="L152" s="120"/>
      <c r="M152" s="111"/>
      <c r="N152" s="111"/>
      <c r="O152" s="111"/>
      <c r="P152" s="111"/>
      <c r="Q152" s="111"/>
      <c r="R152" s="38" t="s">
        <v>121</v>
      </c>
      <c r="S152" s="28" t="s">
        <v>122</v>
      </c>
      <c r="T152" s="27">
        <v>25</v>
      </c>
      <c r="U152" s="28">
        <v>31</v>
      </c>
      <c r="V152" s="28">
        <v>31</v>
      </c>
      <c r="W152" s="28">
        <v>31</v>
      </c>
      <c r="X152" s="28">
        <v>30</v>
      </c>
      <c r="Y152" s="28">
        <v>30</v>
      </c>
      <c r="Z152" s="49">
        <f t="shared" ref="Z152:Z168" si="22">Y152+X152+W152+V152+U152+T152</f>
        <v>178</v>
      </c>
      <c r="AA152" s="28">
        <v>2020</v>
      </c>
      <c r="AB152" s="26"/>
      <c r="AC152" s="134"/>
    </row>
    <row r="153" spans="1:29" s="25" customFormat="1" ht="63.75" customHeight="1" x14ac:dyDescent="0.3">
      <c r="A153" s="111" t="s">
        <v>25</v>
      </c>
      <c r="B153" s="111" t="s">
        <v>25</v>
      </c>
      <c r="C153" s="111" t="s">
        <v>37</v>
      </c>
      <c r="D153" s="112" t="s">
        <v>26</v>
      </c>
      <c r="E153" s="112" t="s">
        <v>25</v>
      </c>
      <c r="F153" s="112" t="s">
        <v>25</v>
      </c>
      <c r="G153" s="112" t="s">
        <v>38</v>
      </c>
      <c r="H153" s="112" t="s">
        <v>25</v>
      </c>
      <c r="I153" s="111" t="s">
        <v>27</v>
      </c>
      <c r="J153" s="111" t="s">
        <v>61</v>
      </c>
      <c r="K153" s="111" t="s">
        <v>25</v>
      </c>
      <c r="L153" s="120" t="s">
        <v>61</v>
      </c>
      <c r="M153" s="111" t="s">
        <v>25</v>
      </c>
      <c r="N153" s="111" t="s">
        <v>25</v>
      </c>
      <c r="O153" s="111" t="s">
        <v>25</v>
      </c>
      <c r="P153" s="111" t="s">
        <v>25</v>
      </c>
      <c r="Q153" s="111" t="s">
        <v>25</v>
      </c>
      <c r="R153" s="38" t="s">
        <v>123</v>
      </c>
      <c r="S153" s="28" t="s">
        <v>29</v>
      </c>
      <c r="T153" s="43">
        <v>10</v>
      </c>
      <c r="U153" s="43"/>
      <c r="V153" s="43"/>
      <c r="W153" s="43"/>
      <c r="X153" s="43"/>
      <c r="Y153" s="43"/>
      <c r="Z153" s="51">
        <f t="shared" si="22"/>
        <v>10</v>
      </c>
      <c r="AA153" s="28">
        <v>2015</v>
      </c>
      <c r="AB153" s="26"/>
      <c r="AC153" s="134"/>
    </row>
    <row r="154" spans="1:29" s="25" customFormat="1" ht="44.25" customHeight="1" x14ac:dyDescent="0.3">
      <c r="A154" s="111"/>
      <c r="B154" s="111"/>
      <c r="C154" s="111"/>
      <c r="D154" s="112"/>
      <c r="E154" s="112"/>
      <c r="F154" s="112"/>
      <c r="G154" s="112"/>
      <c r="H154" s="112"/>
      <c r="I154" s="111"/>
      <c r="J154" s="111"/>
      <c r="K154" s="111"/>
      <c r="L154" s="120"/>
      <c r="M154" s="111"/>
      <c r="N154" s="111"/>
      <c r="O154" s="111"/>
      <c r="P154" s="111"/>
      <c r="Q154" s="111"/>
      <c r="R154" s="38" t="s">
        <v>124</v>
      </c>
      <c r="S154" s="28" t="s">
        <v>151</v>
      </c>
      <c r="T154" s="28">
        <v>30</v>
      </c>
      <c r="U154" s="28"/>
      <c r="V154" s="28"/>
      <c r="W154" s="28"/>
      <c r="X154" s="28"/>
      <c r="Y154" s="28"/>
      <c r="Z154" s="49">
        <f t="shared" si="22"/>
        <v>30</v>
      </c>
      <c r="AA154" s="28">
        <v>2015</v>
      </c>
      <c r="AB154" s="26"/>
      <c r="AC154" s="134"/>
    </row>
    <row r="155" spans="1:29" s="25" customFormat="1" ht="30" customHeight="1" x14ac:dyDescent="0.3">
      <c r="A155" s="111" t="s">
        <v>25</v>
      </c>
      <c r="B155" s="111" t="s">
        <v>25</v>
      </c>
      <c r="C155" s="111" t="s">
        <v>37</v>
      </c>
      <c r="D155" s="112" t="s">
        <v>26</v>
      </c>
      <c r="E155" s="112" t="s">
        <v>25</v>
      </c>
      <c r="F155" s="112" t="s">
        <v>25</v>
      </c>
      <c r="G155" s="112" t="s">
        <v>38</v>
      </c>
      <c r="H155" s="112" t="s">
        <v>25</v>
      </c>
      <c r="I155" s="111" t="s">
        <v>27</v>
      </c>
      <c r="J155" s="111" t="s">
        <v>61</v>
      </c>
      <c r="K155" s="111" t="s">
        <v>25</v>
      </c>
      <c r="L155" s="120" t="s">
        <v>61</v>
      </c>
      <c r="M155" s="111" t="s">
        <v>25</v>
      </c>
      <c r="N155" s="111" t="s">
        <v>25</v>
      </c>
      <c r="O155" s="111" t="s">
        <v>25</v>
      </c>
      <c r="P155" s="111" t="s">
        <v>25</v>
      </c>
      <c r="Q155" s="111" t="s">
        <v>25</v>
      </c>
      <c r="R155" s="168" t="s">
        <v>125</v>
      </c>
      <c r="S155" s="179" t="s">
        <v>29</v>
      </c>
      <c r="T155" s="42">
        <v>55</v>
      </c>
      <c r="U155" s="43">
        <v>65</v>
      </c>
      <c r="V155" s="43">
        <v>65</v>
      </c>
      <c r="W155" s="43"/>
      <c r="X155" s="43"/>
      <c r="Y155" s="43"/>
      <c r="Z155" s="51">
        <f>T155+U155+V155+W155+X155+Y155</f>
        <v>185</v>
      </c>
      <c r="AA155" s="28">
        <v>2017</v>
      </c>
      <c r="AB155" s="143"/>
      <c r="AC155" s="137"/>
    </row>
    <row r="156" spans="1:29" s="25" customFormat="1" ht="31.5" customHeight="1" x14ac:dyDescent="0.3">
      <c r="A156" s="111" t="s">
        <v>25</v>
      </c>
      <c r="B156" s="111" t="s">
        <v>25</v>
      </c>
      <c r="C156" s="111" t="s">
        <v>61</v>
      </c>
      <c r="D156" s="112" t="s">
        <v>26</v>
      </c>
      <c r="E156" s="112" t="s">
        <v>25</v>
      </c>
      <c r="F156" s="112" t="s">
        <v>25</v>
      </c>
      <c r="G156" s="112" t="s">
        <v>38</v>
      </c>
      <c r="H156" s="112" t="s">
        <v>25</v>
      </c>
      <c r="I156" s="111" t="s">
        <v>27</v>
      </c>
      <c r="J156" s="111" t="s">
        <v>61</v>
      </c>
      <c r="K156" s="111" t="s">
        <v>25</v>
      </c>
      <c r="L156" s="120" t="s">
        <v>61</v>
      </c>
      <c r="M156" s="111" t="s">
        <v>25</v>
      </c>
      <c r="N156" s="111" t="s">
        <v>25</v>
      </c>
      <c r="O156" s="111" t="s">
        <v>25</v>
      </c>
      <c r="P156" s="111" t="s">
        <v>25</v>
      </c>
      <c r="Q156" s="111" t="s">
        <v>25</v>
      </c>
      <c r="R156" s="169"/>
      <c r="S156" s="181"/>
      <c r="T156" s="42"/>
      <c r="U156" s="43"/>
      <c r="V156" s="43"/>
      <c r="W156" s="43">
        <v>65</v>
      </c>
      <c r="X156" s="43">
        <v>65</v>
      </c>
      <c r="Y156" s="43">
        <v>65</v>
      </c>
      <c r="Z156" s="51">
        <f>T156+U156+V156+W156+X156+Y156</f>
        <v>195</v>
      </c>
      <c r="AA156" s="28">
        <v>2020</v>
      </c>
      <c r="AB156" s="26"/>
      <c r="AC156" s="134"/>
    </row>
    <row r="157" spans="1:29" s="25" customFormat="1" ht="39.75" customHeight="1" x14ac:dyDescent="0.3">
      <c r="A157" s="111"/>
      <c r="B157" s="111"/>
      <c r="C157" s="111"/>
      <c r="D157" s="112"/>
      <c r="E157" s="112"/>
      <c r="F157" s="112"/>
      <c r="G157" s="112"/>
      <c r="H157" s="112"/>
      <c r="I157" s="111"/>
      <c r="J157" s="111"/>
      <c r="K157" s="111"/>
      <c r="L157" s="111"/>
      <c r="M157" s="111"/>
      <c r="N157" s="111"/>
      <c r="O157" s="111"/>
      <c r="P157" s="111"/>
      <c r="Q157" s="111"/>
      <c r="R157" s="38" t="s">
        <v>126</v>
      </c>
      <c r="S157" s="28" t="s">
        <v>151</v>
      </c>
      <c r="T157" s="27">
        <v>105</v>
      </c>
      <c r="U157" s="28">
        <v>105</v>
      </c>
      <c r="V157" s="28">
        <v>105</v>
      </c>
      <c r="W157" s="28">
        <v>105</v>
      </c>
      <c r="X157" s="28">
        <v>105</v>
      </c>
      <c r="Y157" s="28">
        <v>105</v>
      </c>
      <c r="Z157" s="49">
        <f t="shared" si="22"/>
        <v>630</v>
      </c>
      <c r="AA157" s="28">
        <v>2020</v>
      </c>
      <c r="AB157" s="26"/>
      <c r="AC157" s="141"/>
    </row>
    <row r="158" spans="1:29" s="25" customFormat="1" ht="40.5" customHeight="1" x14ac:dyDescent="0.3">
      <c r="A158" s="111" t="s">
        <v>25</v>
      </c>
      <c r="B158" s="111" t="s">
        <v>25</v>
      </c>
      <c r="C158" s="111" t="s">
        <v>37</v>
      </c>
      <c r="D158" s="112" t="s">
        <v>26</v>
      </c>
      <c r="E158" s="112" t="s">
        <v>25</v>
      </c>
      <c r="F158" s="112" t="s">
        <v>25</v>
      </c>
      <c r="G158" s="112" t="s">
        <v>38</v>
      </c>
      <c r="H158" s="112" t="s">
        <v>25</v>
      </c>
      <c r="I158" s="111" t="s">
        <v>27</v>
      </c>
      <c r="J158" s="111" t="s">
        <v>61</v>
      </c>
      <c r="K158" s="111" t="s">
        <v>25</v>
      </c>
      <c r="L158" s="111" t="s">
        <v>61</v>
      </c>
      <c r="M158" s="111" t="s">
        <v>25</v>
      </c>
      <c r="N158" s="111" t="s">
        <v>25</v>
      </c>
      <c r="O158" s="111" t="s">
        <v>25</v>
      </c>
      <c r="P158" s="111" t="s">
        <v>25</v>
      </c>
      <c r="Q158" s="111" t="s">
        <v>25</v>
      </c>
      <c r="R158" s="168" t="s">
        <v>127</v>
      </c>
      <c r="S158" s="179" t="s">
        <v>29</v>
      </c>
      <c r="T158" s="42">
        <v>30</v>
      </c>
      <c r="U158" s="43">
        <v>30</v>
      </c>
      <c r="V158" s="43">
        <v>30</v>
      </c>
      <c r="W158" s="43"/>
      <c r="X158" s="43"/>
      <c r="Y158" s="43"/>
      <c r="Z158" s="51">
        <f>T158+U158+V158+W158+X158+Y158</f>
        <v>90</v>
      </c>
      <c r="AA158" s="28">
        <v>2017</v>
      </c>
      <c r="AB158" s="143"/>
      <c r="AC158" s="137"/>
    </row>
    <row r="159" spans="1:29" s="25" customFormat="1" ht="40.5" customHeight="1" x14ac:dyDescent="0.3">
      <c r="A159" s="111" t="s">
        <v>25</v>
      </c>
      <c r="B159" s="111" t="s">
        <v>25</v>
      </c>
      <c r="C159" s="111" t="s">
        <v>61</v>
      </c>
      <c r="D159" s="112" t="s">
        <v>26</v>
      </c>
      <c r="E159" s="112" t="s">
        <v>25</v>
      </c>
      <c r="F159" s="112" t="s">
        <v>25</v>
      </c>
      <c r="G159" s="112" t="s">
        <v>38</v>
      </c>
      <c r="H159" s="112" t="s">
        <v>25</v>
      </c>
      <c r="I159" s="111" t="s">
        <v>27</v>
      </c>
      <c r="J159" s="111" t="s">
        <v>61</v>
      </c>
      <c r="K159" s="111" t="s">
        <v>25</v>
      </c>
      <c r="L159" s="111" t="s">
        <v>61</v>
      </c>
      <c r="M159" s="111" t="s">
        <v>25</v>
      </c>
      <c r="N159" s="111" t="s">
        <v>25</v>
      </c>
      <c r="O159" s="111" t="s">
        <v>25</v>
      </c>
      <c r="P159" s="111" t="s">
        <v>25</v>
      </c>
      <c r="Q159" s="111" t="s">
        <v>25</v>
      </c>
      <c r="R159" s="169"/>
      <c r="S159" s="181"/>
      <c r="T159" s="42"/>
      <c r="U159" s="43"/>
      <c r="V159" s="43"/>
      <c r="W159" s="43">
        <v>30</v>
      </c>
      <c r="X159" s="43">
        <v>30</v>
      </c>
      <c r="Y159" s="43">
        <v>30</v>
      </c>
      <c r="Z159" s="51">
        <f>T159+U159+V159+W159+X159+Y159</f>
        <v>90</v>
      </c>
      <c r="AA159" s="28">
        <v>2020</v>
      </c>
      <c r="AB159" s="26"/>
      <c r="AC159" s="134"/>
    </row>
    <row r="160" spans="1:29" s="25" customFormat="1" ht="37.5" customHeight="1" x14ac:dyDescent="0.3">
      <c r="A160" s="111"/>
      <c r="B160" s="111"/>
      <c r="C160" s="111"/>
      <c r="D160" s="112"/>
      <c r="E160" s="112"/>
      <c r="F160" s="112"/>
      <c r="G160" s="112"/>
      <c r="H160" s="112"/>
      <c r="I160" s="111"/>
      <c r="J160" s="111"/>
      <c r="K160" s="111"/>
      <c r="L160" s="111"/>
      <c r="M160" s="111"/>
      <c r="N160" s="111"/>
      <c r="O160" s="111"/>
      <c r="P160" s="111"/>
      <c r="Q160" s="111"/>
      <c r="R160" s="38" t="s">
        <v>128</v>
      </c>
      <c r="S160" s="28" t="s">
        <v>151</v>
      </c>
      <c r="T160" s="27">
        <v>180</v>
      </c>
      <c r="U160" s="28">
        <v>180</v>
      </c>
      <c r="V160" s="28">
        <v>180</v>
      </c>
      <c r="W160" s="28">
        <v>180</v>
      </c>
      <c r="X160" s="28">
        <v>180</v>
      </c>
      <c r="Y160" s="28">
        <v>180</v>
      </c>
      <c r="Z160" s="49">
        <f t="shared" si="22"/>
        <v>1080</v>
      </c>
      <c r="AA160" s="28">
        <v>2020</v>
      </c>
      <c r="AB160" s="26"/>
      <c r="AC160" s="134"/>
    </row>
    <row r="161" spans="1:29" s="25" customFormat="1" ht="118.5" customHeight="1" x14ac:dyDescent="0.3">
      <c r="A161" s="111" t="s">
        <v>25</v>
      </c>
      <c r="B161" s="111" t="s">
        <v>26</v>
      </c>
      <c r="C161" s="111" t="s">
        <v>25</v>
      </c>
      <c r="D161" s="112" t="s">
        <v>26</v>
      </c>
      <c r="E161" s="112" t="s">
        <v>25</v>
      </c>
      <c r="F161" s="112" t="s">
        <v>25</v>
      </c>
      <c r="G161" s="112" t="s">
        <v>38</v>
      </c>
      <c r="H161" s="112" t="s">
        <v>25</v>
      </c>
      <c r="I161" s="111" t="s">
        <v>27</v>
      </c>
      <c r="J161" s="111" t="s">
        <v>61</v>
      </c>
      <c r="K161" s="111" t="s">
        <v>25</v>
      </c>
      <c r="L161" s="111" t="s">
        <v>61</v>
      </c>
      <c r="M161" s="111" t="s">
        <v>25</v>
      </c>
      <c r="N161" s="111" t="s">
        <v>25</v>
      </c>
      <c r="O161" s="111" t="s">
        <v>25</v>
      </c>
      <c r="P161" s="111" t="s">
        <v>25</v>
      </c>
      <c r="Q161" s="111" t="s">
        <v>25</v>
      </c>
      <c r="R161" s="38" t="s">
        <v>129</v>
      </c>
      <c r="S161" s="28" t="s">
        <v>29</v>
      </c>
      <c r="T161" s="50">
        <v>195</v>
      </c>
      <c r="U161" s="51">
        <v>410</v>
      </c>
      <c r="V161" s="51">
        <v>250</v>
      </c>
      <c r="W161" s="51">
        <v>110</v>
      </c>
      <c r="X161" s="51">
        <v>210.1</v>
      </c>
      <c r="Y161" s="51"/>
      <c r="Z161" s="51">
        <f t="shared" si="22"/>
        <v>1175.0999999999999</v>
      </c>
      <c r="AA161" s="28">
        <v>2019</v>
      </c>
      <c r="AB161" s="26"/>
      <c r="AC161" s="134"/>
    </row>
    <row r="162" spans="1:29" s="25" customFormat="1" ht="41.25" customHeight="1" x14ac:dyDescent="0.3">
      <c r="A162" s="111"/>
      <c r="B162" s="111"/>
      <c r="C162" s="111"/>
      <c r="D162" s="112"/>
      <c r="E162" s="112"/>
      <c r="F162" s="112"/>
      <c r="G162" s="112"/>
      <c r="H162" s="112"/>
      <c r="I162" s="111"/>
      <c r="J162" s="111"/>
      <c r="K162" s="111"/>
      <c r="L162" s="111"/>
      <c r="M162" s="111"/>
      <c r="N162" s="111"/>
      <c r="O162" s="111"/>
      <c r="P162" s="111"/>
      <c r="Q162" s="111"/>
      <c r="R162" s="38" t="s">
        <v>130</v>
      </c>
      <c r="S162" s="28" t="s">
        <v>151</v>
      </c>
      <c r="T162" s="27">
        <v>24</v>
      </c>
      <c r="U162" s="28">
        <v>27</v>
      </c>
      <c r="V162" s="28">
        <v>21</v>
      </c>
      <c r="W162" s="28">
        <v>24</v>
      </c>
      <c r="X162" s="28">
        <v>17</v>
      </c>
      <c r="Y162" s="28"/>
      <c r="Z162" s="49">
        <f t="shared" si="22"/>
        <v>113</v>
      </c>
      <c r="AA162" s="28">
        <v>2019</v>
      </c>
      <c r="AB162" s="36"/>
      <c r="AC162" s="134"/>
    </row>
    <row r="163" spans="1:29" s="25" customFormat="1" ht="42.75" customHeight="1" x14ac:dyDescent="0.3">
      <c r="A163" s="111"/>
      <c r="B163" s="111"/>
      <c r="C163" s="111"/>
      <c r="D163" s="112"/>
      <c r="E163" s="112"/>
      <c r="F163" s="112"/>
      <c r="G163" s="112"/>
      <c r="H163" s="112"/>
      <c r="I163" s="111"/>
      <c r="J163" s="111"/>
      <c r="K163" s="111"/>
      <c r="L163" s="111"/>
      <c r="M163" s="111"/>
      <c r="N163" s="111"/>
      <c r="O163" s="111"/>
      <c r="P163" s="111"/>
      <c r="Q163" s="111"/>
      <c r="R163" s="38" t="s">
        <v>131</v>
      </c>
      <c r="S163" s="28" t="s">
        <v>151</v>
      </c>
      <c r="T163" s="27">
        <v>10</v>
      </c>
      <c r="U163" s="28">
        <v>24</v>
      </c>
      <c r="V163" s="28">
        <v>24</v>
      </c>
      <c r="W163" s="28">
        <v>36</v>
      </c>
      <c r="X163" s="28">
        <v>35</v>
      </c>
      <c r="Y163" s="28"/>
      <c r="Z163" s="49">
        <f t="shared" si="22"/>
        <v>129</v>
      </c>
      <c r="AA163" s="28">
        <v>2019</v>
      </c>
      <c r="AB163" s="36"/>
      <c r="AC163" s="134"/>
    </row>
    <row r="164" spans="1:29" s="25" customFormat="1" ht="40.5" customHeight="1" x14ac:dyDescent="0.3">
      <c r="A164" s="111"/>
      <c r="B164" s="111"/>
      <c r="C164" s="111"/>
      <c r="D164" s="112"/>
      <c r="E164" s="112"/>
      <c r="F164" s="112"/>
      <c r="G164" s="112"/>
      <c r="H164" s="112"/>
      <c r="I164" s="111"/>
      <c r="J164" s="111"/>
      <c r="K164" s="111"/>
      <c r="L164" s="111"/>
      <c r="M164" s="111"/>
      <c r="N164" s="111"/>
      <c r="O164" s="111"/>
      <c r="P164" s="111"/>
      <c r="Q164" s="111"/>
      <c r="R164" s="38" t="s">
        <v>132</v>
      </c>
      <c r="S164" s="28" t="s">
        <v>151</v>
      </c>
      <c r="T164" s="27"/>
      <c r="U164" s="28">
        <v>4</v>
      </c>
      <c r="V164" s="28"/>
      <c r="W164" s="28"/>
      <c r="X164" s="28"/>
      <c r="Y164" s="28"/>
      <c r="Z164" s="49">
        <f t="shared" si="22"/>
        <v>4</v>
      </c>
      <c r="AA164" s="28">
        <v>2016</v>
      </c>
      <c r="AB164" s="36"/>
      <c r="AC164" s="134"/>
    </row>
    <row r="165" spans="1:29" s="25" customFormat="1" ht="63.75" customHeight="1" x14ac:dyDescent="0.3">
      <c r="A165" s="111" t="s">
        <v>25</v>
      </c>
      <c r="B165" s="111" t="s">
        <v>26</v>
      </c>
      <c r="C165" s="111" t="s">
        <v>25</v>
      </c>
      <c r="D165" s="112" t="s">
        <v>26</v>
      </c>
      <c r="E165" s="112" t="s">
        <v>25</v>
      </c>
      <c r="F165" s="112" t="s">
        <v>25</v>
      </c>
      <c r="G165" s="112" t="s">
        <v>38</v>
      </c>
      <c r="H165" s="112" t="s">
        <v>25</v>
      </c>
      <c r="I165" s="111" t="s">
        <v>27</v>
      </c>
      <c r="J165" s="111" t="s">
        <v>61</v>
      </c>
      <c r="K165" s="111" t="s">
        <v>25</v>
      </c>
      <c r="L165" s="111" t="s">
        <v>61</v>
      </c>
      <c r="M165" s="111" t="s">
        <v>25</v>
      </c>
      <c r="N165" s="111" t="s">
        <v>25</v>
      </c>
      <c r="O165" s="111" t="s">
        <v>25</v>
      </c>
      <c r="P165" s="111" t="s">
        <v>25</v>
      </c>
      <c r="Q165" s="111" t="s">
        <v>25</v>
      </c>
      <c r="R165" s="38" t="s">
        <v>133</v>
      </c>
      <c r="S165" s="28" t="s">
        <v>29</v>
      </c>
      <c r="T165" s="42">
        <v>10</v>
      </c>
      <c r="U165" s="43">
        <v>44</v>
      </c>
      <c r="V165" s="43">
        <v>15</v>
      </c>
      <c r="W165" s="43">
        <v>0</v>
      </c>
      <c r="X165" s="43">
        <v>0</v>
      </c>
      <c r="Y165" s="43">
        <v>0</v>
      </c>
      <c r="Z165" s="51">
        <f t="shared" si="22"/>
        <v>69</v>
      </c>
      <c r="AA165" s="28">
        <v>2020</v>
      </c>
      <c r="AB165" s="26"/>
      <c r="AC165" s="134"/>
    </row>
    <row r="166" spans="1:29" s="25" customFormat="1" ht="59.25" customHeight="1" x14ac:dyDescent="0.3">
      <c r="A166" s="111"/>
      <c r="B166" s="111"/>
      <c r="C166" s="111"/>
      <c r="D166" s="112"/>
      <c r="E166" s="112"/>
      <c r="F166" s="112"/>
      <c r="G166" s="112"/>
      <c r="H166" s="112"/>
      <c r="I166" s="111"/>
      <c r="J166" s="111"/>
      <c r="K166" s="111"/>
      <c r="L166" s="111"/>
      <c r="M166" s="111"/>
      <c r="N166" s="111"/>
      <c r="O166" s="111"/>
      <c r="P166" s="111"/>
      <c r="Q166" s="111"/>
      <c r="R166" s="38" t="s">
        <v>134</v>
      </c>
      <c r="S166" s="28" t="s">
        <v>151</v>
      </c>
      <c r="T166" s="27">
        <v>150</v>
      </c>
      <c r="U166" s="28">
        <v>175</v>
      </c>
      <c r="V166" s="28">
        <v>170</v>
      </c>
      <c r="W166" s="28">
        <v>170</v>
      </c>
      <c r="X166" s="28">
        <v>170</v>
      </c>
      <c r="Y166" s="28">
        <v>170</v>
      </c>
      <c r="Z166" s="49">
        <f t="shared" si="22"/>
        <v>1005</v>
      </c>
      <c r="AA166" s="28">
        <v>2020</v>
      </c>
      <c r="AB166" s="36"/>
      <c r="AC166" s="134"/>
    </row>
    <row r="167" spans="1:29" s="25" customFormat="1" ht="60.75" customHeight="1" x14ac:dyDescent="0.3">
      <c r="A167" s="111"/>
      <c r="B167" s="111"/>
      <c r="C167" s="111"/>
      <c r="D167" s="112"/>
      <c r="E167" s="112"/>
      <c r="F167" s="112"/>
      <c r="G167" s="112"/>
      <c r="H167" s="112"/>
      <c r="I167" s="111"/>
      <c r="J167" s="111"/>
      <c r="K167" s="111"/>
      <c r="L167" s="111"/>
      <c r="M167" s="111"/>
      <c r="N167" s="111"/>
      <c r="O167" s="111"/>
      <c r="P167" s="111"/>
      <c r="Q167" s="111"/>
      <c r="R167" s="79" t="s">
        <v>135</v>
      </c>
      <c r="S167" s="28" t="s">
        <v>41</v>
      </c>
      <c r="T167" s="27"/>
      <c r="U167" s="28">
        <v>4</v>
      </c>
      <c r="V167" s="28"/>
      <c r="W167" s="28"/>
      <c r="X167" s="28"/>
      <c r="Y167" s="28"/>
      <c r="Z167" s="49">
        <v>4</v>
      </c>
      <c r="AA167" s="28">
        <v>2016</v>
      </c>
      <c r="AB167" s="36"/>
      <c r="AC167" s="134"/>
    </row>
    <row r="168" spans="1:29" s="25" customFormat="1" ht="82.5" customHeight="1" x14ac:dyDescent="0.3">
      <c r="A168" s="111" t="s">
        <v>25</v>
      </c>
      <c r="B168" s="111" t="s">
        <v>26</v>
      </c>
      <c r="C168" s="111" t="s">
        <v>25</v>
      </c>
      <c r="D168" s="112" t="s">
        <v>26</v>
      </c>
      <c r="E168" s="112" t="s">
        <v>25</v>
      </c>
      <c r="F168" s="112" t="s">
        <v>25</v>
      </c>
      <c r="G168" s="112" t="s">
        <v>38</v>
      </c>
      <c r="H168" s="112" t="s">
        <v>25</v>
      </c>
      <c r="I168" s="111" t="s">
        <v>27</v>
      </c>
      <c r="J168" s="111" t="s">
        <v>61</v>
      </c>
      <c r="K168" s="111" t="s">
        <v>25</v>
      </c>
      <c r="L168" s="111" t="s">
        <v>61</v>
      </c>
      <c r="M168" s="111" t="s">
        <v>25</v>
      </c>
      <c r="N168" s="111" t="s">
        <v>25</v>
      </c>
      <c r="O168" s="111" t="s">
        <v>25</v>
      </c>
      <c r="P168" s="111" t="s">
        <v>25</v>
      </c>
      <c r="Q168" s="111" t="s">
        <v>25</v>
      </c>
      <c r="R168" s="38" t="s">
        <v>161</v>
      </c>
      <c r="S168" s="28" t="s">
        <v>29</v>
      </c>
      <c r="T168" s="42">
        <v>25</v>
      </c>
      <c r="U168" s="43">
        <v>60</v>
      </c>
      <c r="V168" s="43">
        <v>45</v>
      </c>
      <c r="W168" s="43"/>
      <c r="X168" s="43">
        <v>45</v>
      </c>
      <c r="Y168" s="43">
        <v>45</v>
      </c>
      <c r="Z168" s="51">
        <f t="shared" si="22"/>
        <v>220</v>
      </c>
      <c r="AA168" s="28">
        <v>2020</v>
      </c>
      <c r="AB168" s="26"/>
      <c r="AC168" s="134"/>
    </row>
    <row r="169" spans="1:29" s="25" customFormat="1" ht="78" customHeight="1" x14ac:dyDescent="0.3">
      <c r="A169" s="111"/>
      <c r="B169" s="111"/>
      <c r="C169" s="111"/>
      <c r="D169" s="112"/>
      <c r="E169" s="112"/>
      <c r="F169" s="112"/>
      <c r="G169" s="112"/>
      <c r="H169" s="112"/>
      <c r="I169" s="111"/>
      <c r="J169" s="111"/>
      <c r="K169" s="111"/>
      <c r="L169" s="111"/>
      <c r="M169" s="111"/>
      <c r="N169" s="111"/>
      <c r="O169" s="111"/>
      <c r="P169" s="111"/>
      <c r="Q169" s="111"/>
      <c r="R169" s="41" t="s">
        <v>162</v>
      </c>
      <c r="S169" s="28" t="s">
        <v>136</v>
      </c>
      <c r="T169" s="27">
        <v>1</v>
      </c>
      <c r="U169" s="28">
        <v>2</v>
      </c>
      <c r="V169" s="28">
        <v>1</v>
      </c>
      <c r="W169" s="28"/>
      <c r="X169" s="28">
        <v>1</v>
      </c>
      <c r="Y169" s="28">
        <v>1</v>
      </c>
      <c r="Z169" s="49">
        <v>2</v>
      </c>
      <c r="AA169" s="28">
        <v>2020</v>
      </c>
      <c r="AB169" s="26"/>
      <c r="AC169" s="134"/>
    </row>
    <row r="170" spans="1:29" s="25" customFormat="1" ht="58.5" customHeight="1" x14ac:dyDescent="0.3">
      <c r="A170" s="111"/>
      <c r="B170" s="111"/>
      <c r="C170" s="111"/>
      <c r="D170" s="112"/>
      <c r="E170" s="112"/>
      <c r="F170" s="112"/>
      <c r="G170" s="112"/>
      <c r="H170" s="112"/>
      <c r="I170" s="111"/>
      <c r="J170" s="111"/>
      <c r="K170" s="111"/>
      <c r="L170" s="111"/>
      <c r="M170" s="111"/>
      <c r="N170" s="111"/>
      <c r="O170" s="111"/>
      <c r="P170" s="111"/>
      <c r="Q170" s="111"/>
      <c r="R170" s="38" t="s">
        <v>137</v>
      </c>
      <c r="S170" s="28" t="s">
        <v>138</v>
      </c>
      <c r="T170" s="70">
        <v>1</v>
      </c>
      <c r="U170" s="71">
        <v>1</v>
      </c>
      <c r="V170" s="71">
        <v>1</v>
      </c>
      <c r="W170" s="71">
        <v>1</v>
      </c>
      <c r="X170" s="71">
        <v>1</v>
      </c>
      <c r="Y170" s="71">
        <v>1</v>
      </c>
      <c r="Z170" s="71">
        <v>1</v>
      </c>
      <c r="AA170" s="28">
        <v>2020</v>
      </c>
      <c r="AB170" s="26"/>
      <c r="AC170" s="134"/>
    </row>
    <row r="171" spans="1:29" s="25" customFormat="1" ht="39.75" customHeight="1" x14ac:dyDescent="0.3">
      <c r="A171" s="111"/>
      <c r="B171" s="111"/>
      <c r="C171" s="111"/>
      <c r="D171" s="112"/>
      <c r="E171" s="112"/>
      <c r="F171" s="112"/>
      <c r="G171" s="112"/>
      <c r="H171" s="112"/>
      <c r="I171" s="111"/>
      <c r="J171" s="111"/>
      <c r="K171" s="111"/>
      <c r="L171" s="111"/>
      <c r="M171" s="111"/>
      <c r="N171" s="111"/>
      <c r="O171" s="111"/>
      <c r="P171" s="111"/>
      <c r="Q171" s="111"/>
      <c r="R171" s="38" t="s">
        <v>139</v>
      </c>
      <c r="S171" s="28" t="s">
        <v>151</v>
      </c>
      <c r="T171" s="48">
        <v>1250</v>
      </c>
      <c r="U171" s="49">
        <v>1300</v>
      </c>
      <c r="V171" s="49">
        <v>1400</v>
      </c>
      <c r="W171" s="49">
        <v>1450</v>
      </c>
      <c r="X171" s="49">
        <v>1500</v>
      </c>
      <c r="Y171" s="49">
        <v>1500</v>
      </c>
      <c r="Z171" s="49">
        <f>Y171+X171+W171+V171+U171+T171</f>
        <v>8400</v>
      </c>
      <c r="AA171" s="28">
        <v>2020</v>
      </c>
      <c r="AB171" s="26"/>
      <c r="AC171" s="134"/>
    </row>
    <row r="172" spans="1:29" s="25" customFormat="1" ht="42.75" customHeight="1" x14ac:dyDescent="0.3">
      <c r="A172" s="111"/>
      <c r="B172" s="111"/>
      <c r="C172" s="111"/>
      <c r="D172" s="112"/>
      <c r="E172" s="112"/>
      <c r="F172" s="112"/>
      <c r="G172" s="112"/>
      <c r="H172" s="112"/>
      <c r="I172" s="111"/>
      <c r="J172" s="111"/>
      <c r="K172" s="111"/>
      <c r="L172" s="111"/>
      <c r="M172" s="111"/>
      <c r="N172" s="111"/>
      <c r="O172" s="111"/>
      <c r="P172" s="111"/>
      <c r="Q172" s="111"/>
      <c r="R172" s="38" t="s">
        <v>140</v>
      </c>
      <c r="S172" s="28" t="s">
        <v>41</v>
      </c>
      <c r="T172" s="27">
        <v>48</v>
      </c>
      <c r="U172" s="28">
        <v>50</v>
      </c>
      <c r="V172" s="28">
        <v>55</v>
      </c>
      <c r="W172" s="28">
        <v>60</v>
      </c>
      <c r="X172" s="28">
        <v>60</v>
      </c>
      <c r="Y172" s="28">
        <v>60</v>
      </c>
      <c r="Z172" s="49">
        <f>Y172+X172+W172+V172+U172+T172</f>
        <v>333</v>
      </c>
      <c r="AA172" s="28">
        <v>2020</v>
      </c>
      <c r="AB172" s="26"/>
      <c r="AC172" s="134"/>
    </row>
    <row r="173" spans="1:29" s="25" customFormat="1" ht="42.75" customHeight="1" x14ac:dyDescent="0.3">
      <c r="A173" s="111"/>
      <c r="B173" s="111"/>
      <c r="C173" s="111"/>
      <c r="D173" s="112"/>
      <c r="E173" s="112"/>
      <c r="F173" s="112"/>
      <c r="G173" s="112"/>
      <c r="H173" s="112"/>
      <c r="I173" s="111"/>
      <c r="J173" s="111"/>
      <c r="K173" s="111"/>
      <c r="L173" s="111"/>
      <c r="M173" s="111"/>
      <c r="N173" s="111"/>
      <c r="O173" s="111"/>
      <c r="P173" s="111"/>
      <c r="Q173" s="111"/>
      <c r="R173" s="38" t="s">
        <v>141</v>
      </c>
      <c r="S173" s="28" t="s">
        <v>151</v>
      </c>
      <c r="T173" s="27">
        <v>220</v>
      </c>
      <c r="U173" s="28">
        <v>254</v>
      </c>
      <c r="V173" s="28">
        <v>260</v>
      </c>
      <c r="W173" s="28">
        <v>270</v>
      </c>
      <c r="X173" s="28">
        <v>280</v>
      </c>
      <c r="Y173" s="28">
        <v>290</v>
      </c>
      <c r="Z173" s="49">
        <f>Y173+X173+W173+V173+U173+T173</f>
        <v>1574</v>
      </c>
      <c r="AA173" s="28">
        <v>2020</v>
      </c>
      <c r="AB173" s="36"/>
      <c r="AC173" s="134"/>
    </row>
    <row r="174" spans="1:29" s="25" customFormat="1" ht="62.25" customHeight="1" x14ac:dyDescent="0.3">
      <c r="A174" s="111"/>
      <c r="B174" s="111"/>
      <c r="C174" s="111"/>
      <c r="D174" s="112"/>
      <c r="E174" s="112"/>
      <c r="F174" s="112"/>
      <c r="G174" s="112"/>
      <c r="H174" s="112"/>
      <c r="I174" s="111"/>
      <c r="J174" s="111"/>
      <c r="K174" s="111"/>
      <c r="L174" s="111"/>
      <c r="M174" s="111"/>
      <c r="N174" s="111"/>
      <c r="O174" s="111"/>
      <c r="P174" s="111"/>
      <c r="Q174" s="111"/>
      <c r="R174" s="38" t="s">
        <v>163</v>
      </c>
      <c r="S174" s="28" t="s">
        <v>41</v>
      </c>
      <c r="T174" s="27">
        <v>2</v>
      </c>
      <c r="U174" s="28">
        <v>2</v>
      </c>
      <c r="V174" s="28">
        <v>2</v>
      </c>
      <c r="W174" s="28">
        <v>2</v>
      </c>
      <c r="X174" s="28">
        <v>2</v>
      </c>
      <c r="Y174" s="28">
        <v>2</v>
      </c>
      <c r="Z174" s="49">
        <f>Y174+X174+W174+V174+U174+T174</f>
        <v>12</v>
      </c>
      <c r="AA174" s="28">
        <v>2020</v>
      </c>
      <c r="AB174" s="26"/>
      <c r="AC174" s="134"/>
    </row>
    <row r="175" spans="1:29" s="25" customFormat="1" ht="47.25" customHeight="1" x14ac:dyDescent="0.3">
      <c r="A175" s="111"/>
      <c r="B175" s="111"/>
      <c r="C175" s="111"/>
      <c r="D175" s="112"/>
      <c r="E175" s="112"/>
      <c r="F175" s="112"/>
      <c r="G175" s="112"/>
      <c r="H175" s="112"/>
      <c r="I175" s="111"/>
      <c r="J175" s="111"/>
      <c r="K175" s="111"/>
      <c r="L175" s="111"/>
      <c r="M175" s="111"/>
      <c r="N175" s="111"/>
      <c r="O175" s="111"/>
      <c r="P175" s="111"/>
      <c r="Q175" s="111"/>
      <c r="R175" s="38" t="s">
        <v>142</v>
      </c>
      <c r="S175" s="28" t="s">
        <v>143</v>
      </c>
      <c r="T175" s="70">
        <v>1</v>
      </c>
      <c r="U175" s="71">
        <v>1</v>
      </c>
      <c r="V175" s="71">
        <v>1</v>
      </c>
      <c r="W175" s="71">
        <v>1</v>
      </c>
      <c r="X175" s="71">
        <v>1</v>
      </c>
      <c r="Y175" s="71">
        <v>1</v>
      </c>
      <c r="Z175" s="71">
        <v>1</v>
      </c>
      <c r="AA175" s="28">
        <v>2020</v>
      </c>
      <c r="AB175" s="26"/>
      <c r="AC175" s="134"/>
    </row>
    <row r="176" spans="1:29" s="25" customFormat="1" ht="60.75" customHeight="1" x14ac:dyDescent="0.3">
      <c r="A176" s="111"/>
      <c r="B176" s="111"/>
      <c r="C176" s="111"/>
      <c r="D176" s="112"/>
      <c r="E176" s="112"/>
      <c r="F176" s="112"/>
      <c r="G176" s="112"/>
      <c r="H176" s="112"/>
      <c r="I176" s="111"/>
      <c r="J176" s="111"/>
      <c r="K176" s="111"/>
      <c r="L176" s="111"/>
      <c r="M176" s="111"/>
      <c r="N176" s="111"/>
      <c r="O176" s="111"/>
      <c r="P176" s="111"/>
      <c r="Q176" s="111"/>
      <c r="R176" s="38" t="s">
        <v>144</v>
      </c>
      <c r="S176" s="28" t="s">
        <v>151</v>
      </c>
      <c r="T176" s="27">
        <v>32</v>
      </c>
      <c r="U176" s="28">
        <v>33</v>
      </c>
      <c r="V176" s="28">
        <v>32</v>
      </c>
      <c r="W176" s="28">
        <v>34</v>
      </c>
      <c r="X176" s="28">
        <v>20</v>
      </c>
      <c r="Y176" s="28">
        <v>20</v>
      </c>
      <c r="Z176" s="71">
        <v>20</v>
      </c>
      <c r="AA176" s="28">
        <v>2020</v>
      </c>
      <c r="AB176" s="26"/>
      <c r="AC176" s="134"/>
    </row>
    <row r="177" spans="1:29" s="25" customFormat="1" ht="37.5" x14ac:dyDescent="0.3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82"/>
      <c r="S177" s="83"/>
      <c r="T177" s="84"/>
      <c r="U177" s="83"/>
      <c r="V177" s="83"/>
      <c r="W177" s="83"/>
      <c r="X177" s="83"/>
      <c r="Y177" s="83"/>
      <c r="Z177" s="85"/>
      <c r="AA177" s="86" t="s">
        <v>145</v>
      </c>
      <c r="AB177" s="26"/>
      <c r="AC177" s="134"/>
    </row>
    <row r="178" spans="1:29" s="25" customFormat="1" x14ac:dyDescent="0.3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82"/>
      <c r="S178" s="83"/>
      <c r="T178" s="84"/>
      <c r="U178" s="83"/>
      <c r="V178" s="83"/>
      <c r="W178" s="83"/>
      <c r="X178" s="83"/>
      <c r="Y178" s="83"/>
      <c r="Z178" s="85"/>
      <c r="AA178" s="86"/>
      <c r="AB178" s="26"/>
      <c r="AC178" s="134"/>
    </row>
    <row r="179" spans="1:29" s="25" customFormat="1" ht="23.25" x14ac:dyDescent="0.35">
      <c r="A179" s="170" t="s">
        <v>174</v>
      </c>
      <c r="B179" s="170"/>
      <c r="C179" s="170"/>
      <c r="D179" s="170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87"/>
      <c r="AC179" s="134"/>
    </row>
    <row r="180" spans="1:29" s="25" customFormat="1" x14ac:dyDescent="0.3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2"/>
      <c r="M180" s="122"/>
      <c r="N180" s="122"/>
      <c r="O180" s="122"/>
      <c r="P180" s="122"/>
      <c r="Q180" s="122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87"/>
      <c r="AC180" s="134"/>
    </row>
    <row r="181" spans="1:29" s="25" customFormat="1" ht="74.25" customHeight="1" x14ac:dyDescent="0.3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2"/>
      <c r="M181" s="122"/>
      <c r="N181" s="122"/>
      <c r="O181" s="122"/>
      <c r="P181" s="122"/>
      <c r="Q181" s="122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4"/>
    </row>
    <row r="182" spans="1:29" s="25" customFormat="1" ht="74.25" customHeight="1" x14ac:dyDescent="0.3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2"/>
      <c r="M182" s="122"/>
      <c r="N182" s="122"/>
      <c r="O182" s="122"/>
      <c r="P182" s="122"/>
      <c r="Q182" s="122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87"/>
      <c r="AC182" s="134"/>
    </row>
    <row r="183" spans="1:29" s="25" customFormat="1" ht="74.25" customHeight="1" x14ac:dyDescent="0.3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2"/>
      <c r="M183" s="122"/>
      <c r="N183" s="122"/>
      <c r="O183" s="122"/>
      <c r="P183" s="122"/>
      <c r="Q183" s="122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87"/>
      <c r="AC183" s="134"/>
    </row>
    <row r="184" spans="1:29" s="25" customFormat="1" ht="74.25" customHeight="1" x14ac:dyDescent="0.3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2"/>
      <c r="M184" s="122"/>
      <c r="N184" s="122"/>
      <c r="O184" s="122"/>
      <c r="P184" s="122"/>
      <c r="Q184" s="122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4"/>
    </row>
    <row r="185" spans="1:29" s="25" customFormat="1" ht="74.25" customHeight="1" x14ac:dyDescent="0.3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2"/>
      <c r="M185" s="122"/>
      <c r="N185" s="122"/>
      <c r="O185" s="122"/>
      <c r="P185" s="122"/>
      <c r="Q185" s="122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4"/>
    </row>
    <row r="186" spans="1:29" s="25" customFormat="1" ht="74.25" customHeight="1" x14ac:dyDescent="0.3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2"/>
      <c r="M186" s="122"/>
      <c r="N186" s="122"/>
      <c r="O186" s="122"/>
      <c r="P186" s="122"/>
      <c r="Q186" s="122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26"/>
      <c r="AC186" s="134"/>
    </row>
    <row r="187" spans="1:29" s="25" customFormat="1" ht="74.25" customHeight="1" x14ac:dyDescent="0.3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2"/>
      <c r="M187" s="122"/>
      <c r="N187" s="122"/>
      <c r="O187" s="122"/>
      <c r="P187" s="122"/>
      <c r="Q187" s="122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26"/>
      <c r="AC187" s="134"/>
    </row>
    <row r="188" spans="1:29" s="25" customFormat="1" ht="74.25" customHeight="1" x14ac:dyDescent="0.3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2"/>
      <c r="M188" s="122"/>
      <c r="N188" s="122"/>
      <c r="O188" s="122"/>
      <c r="P188" s="122"/>
      <c r="Q188" s="122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4"/>
    </row>
    <row r="189" spans="1:29" s="25" customFormat="1" ht="74.25" customHeight="1" x14ac:dyDescent="0.3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2"/>
      <c r="M189" s="122"/>
      <c r="N189" s="122"/>
      <c r="O189" s="122"/>
      <c r="P189" s="122"/>
      <c r="Q189" s="122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4"/>
    </row>
    <row r="190" spans="1:29" s="25" customFormat="1" ht="74.25" customHeight="1" x14ac:dyDescent="0.3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2"/>
      <c r="M190" s="122"/>
      <c r="N190" s="122"/>
      <c r="O190" s="122"/>
      <c r="P190" s="122"/>
      <c r="Q190" s="122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4"/>
    </row>
    <row r="191" spans="1:29" s="25" customFormat="1" ht="74.25" customHeight="1" x14ac:dyDescent="0.3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2"/>
      <c r="M191" s="122"/>
      <c r="N191" s="122"/>
      <c r="O191" s="122"/>
      <c r="P191" s="122"/>
      <c r="Q191" s="122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4"/>
    </row>
    <row r="192" spans="1:29" s="25" customFormat="1" ht="74.25" customHeight="1" x14ac:dyDescent="0.3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2"/>
      <c r="M192" s="122"/>
      <c r="N192" s="122"/>
      <c r="O192" s="122"/>
      <c r="P192" s="122"/>
      <c r="Q192" s="122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4"/>
    </row>
    <row r="193" spans="1:29" s="25" customFormat="1" ht="74.25" customHeight="1" x14ac:dyDescent="0.3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2"/>
      <c r="M193" s="122"/>
      <c r="N193" s="122"/>
      <c r="O193" s="122"/>
      <c r="P193" s="122"/>
      <c r="Q193" s="122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4"/>
    </row>
    <row r="194" spans="1:29" s="25" customFormat="1" ht="74.25" customHeight="1" x14ac:dyDescent="0.3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2"/>
      <c r="M194" s="122"/>
      <c r="N194" s="122"/>
      <c r="O194" s="122"/>
      <c r="P194" s="122"/>
      <c r="Q194" s="122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4"/>
    </row>
    <row r="195" spans="1:29" s="25" customFormat="1" ht="74.25" customHeight="1" x14ac:dyDescent="0.3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2"/>
      <c r="M195" s="122"/>
      <c r="N195" s="122"/>
      <c r="O195" s="122"/>
      <c r="P195" s="122"/>
      <c r="Q195" s="122"/>
      <c r="R195" s="88"/>
      <c r="S195" s="26"/>
      <c r="T195" s="89"/>
      <c r="U195" s="90"/>
      <c r="V195" s="90"/>
      <c r="W195" s="90"/>
      <c r="X195" s="90"/>
      <c r="Y195" s="90"/>
      <c r="Z195" s="90"/>
      <c r="AA195" s="90"/>
      <c r="AB195" s="87"/>
      <c r="AC195" s="134"/>
    </row>
    <row r="196" spans="1:29" s="25" customFormat="1" ht="74.25" customHeight="1" x14ac:dyDescent="0.3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2"/>
      <c r="M196" s="122"/>
      <c r="N196" s="122"/>
      <c r="O196" s="122"/>
      <c r="P196" s="122"/>
      <c r="Q196" s="122"/>
      <c r="R196" s="88"/>
      <c r="S196" s="26"/>
      <c r="T196" s="89"/>
      <c r="U196" s="90"/>
      <c r="V196" s="90"/>
      <c r="W196" s="90"/>
      <c r="X196" s="90"/>
      <c r="Y196" s="90"/>
      <c r="Z196" s="90"/>
      <c r="AA196" s="90"/>
      <c r="AB196" s="87"/>
      <c r="AC196" s="134"/>
    </row>
    <row r="197" spans="1:29" s="25" customFormat="1" ht="74.25" customHeight="1" x14ac:dyDescent="0.3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2"/>
      <c r="M197" s="122"/>
      <c r="N197" s="122"/>
      <c r="O197" s="122"/>
      <c r="P197" s="122"/>
      <c r="Q197" s="122"/>
      <c r="R197" s="88"/>
      <c r="S197" s="26"/>
      <c r="T197" s="89"/>
      <c r="U197" s="90"/>
      <c r="V197" s="90"/>
      <c r="W197" s="90"/>
      <c r="X197" s="90"/>
      <c r="Y197" s="90"/>
      <c r="Z197" s="90"/>
      <c r="AA197" s="90"/>
      <c r="AB197" s="87"/>
      <c r="AC197" s="134"/>
    </row>
    <row r="198" spans="1:29" s="25" customFormat="1" ht="74.25" customHeight="1" x14ac:dyDescent="0.3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2"/>
      <c r="M198" s="122"/>
      <c r="N198" s="122"/>
      <c r="O198" s="122"/>
      <c r="P198" s="122"/>
      <c r="Q198" s="122"/>
      <c r="R198" s="88"/>
      <c r="S198" s="26"/>
      <c r="T198" s="89"/>
      <c r="U198" s="90"/>
      <c r="V198" s="90"/>
      <c r="W198" s="90"/>
      <c r="X198" s="90"/>
      <c r="Y198" s="90"/>
      <c r="Z198" s="90"/>
      <c r="AA198" s="90"/>
      <c r="AB198" s="87"/>
      <c r="AC198" s="134"/>
    </row>
    <row r="199" spans="1:29" s="25" customFormat="1" ht="74.25" customHeight="1" x14ac:dyDescent="0.3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2"/>
      <c r="M199" s="122"/>
      <c r="N199" s="122"/>
      <c r="O199" s="122"/>
      <c r="P199" s="122"/>
      <c r="Q199" s="122"/>
      <c r="R199" s="88"/>
      <c r="S199" s="26"/>
      <c r="T199" s="89"/>
      <c r="U199" s="90"/>
      <c r="V199" s="90"/>
      <c r="W199" s="90"/>
      <c r="X199" s="90"/>
      <c r="Y199" s="90"/>
      <c r="Z199" s="90"/>
      <c r="AA199" s="90"/>
      <c r="AB199" s="87"/>
      <c r="AC199" s="134"/>
    </row>
    <row r="200" spans="1:29" s="25" customFormat="1" ht="74.25" customHeight="1" x14ac:dyDescent="0.3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2"/>
      <c r="M200" s="122"/>
      <c r="N200" s="122"/>
      <c r="O200" s="122"/>
      <c r="P200" s="122"/>
      <c r="Q200" s="122"/>
      <c r="R200" s="88"/>
      <c r="S200" s="26"/>
      <c r="T200" s="89"/>
      <c r="U200" s="90"/>
      <c r="V200" s="90"/>
      <c r="W200" s="90"/>
      <c r="X200" s="90"/>
      <c r="Y200" s="90"/>
      <c r="Z200" s="90"/>
      <c r="AA200" s="90"/>
      <c r="AB200" s="87"/>
      <c r="AC200" s="134"/>
    </row>
    <row r="201" spans="1:29" s="25" customFormat="1" ht="74.25" customHeight="1" x14ac:dyDescent="0.3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2"/>
      <c r="M201" s="122"/>
      <c r="N201" s="122"/>
      <c r="O201" s="122"/>
      <c r="P201" s="122"/>
      <c r="Q201" s="122"/>
      <c r="R201" s="88"/>
      <c r="S201" s="26"/>
      <c r="T201" s="89"/>
      <c r="U201" s="90"/>
      <c r="V201" s="90"/>
      <c r="W201" s="90"/>
      <c r="X201" s="90"/>
      <c r="Y201" s="90"/>
      <c r="Z201" s="90"/>
      <c r="AA201" s="90"/>
      <c r="AB201" s="87"/>
      <c r="AC201" s="134"/>
    </row>
    <row r="202" spans="1:29" s="25" customFormat="1" ht="74.25" customHeight="1" x14ac:dyDescent="0.3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4"/>
      <c r="M202" s="124"/>
      <c r="N202" s="124"/>
      <c r="O202" s="124"/>
      <c r="P202" s="124"/>
      <c r="Q202" s="124"/>
      <c r="R202" s="91"/>
      <c r="S202" s="92"/>
      <c r="T202" s="3"/>
      <c r="U202" s="93"/>
      <c r="V202" s="93"/>
      <c r="W202" s="93"/>
      <c r="X202" s="93"/>
      <c r="Y202" s="93"/>
      <c r="Z202" s="93"/>
      <c r="AA202" s="93"/>
      <c r="AB202" s="87"/>
      <c r="AC202" s="134"/>
    </row>
    <row r="203" spans="1:29" s="25" customFormat="1" ht="74.25" customHeight="1" x14ac:dyDescent="0.3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4"/>
      <c r="M203" s="124"/>
      <c r="N203" s="124"/>
      <c r="O203" s="124"/>
      <c r="P203" s="124"/>
      <c r="Q203" s="124"/>
      <c r="R203" s="91"/>
      <c r="S203" s="92"/>
      <c r="T203" s="3"/>
      <c r="U203" s="93"/>
      <c r="V203" s="93"/>
      <c r="W203" s="93"/>
      <c r="X203" s="93"/>
      <c r="Y203" s="93"/>
      <c r="Z203" s="93"/>
      <c r="AA203" s="93"/>
      <c r="AB203" s="87"/>
      <c r="AC203" s="134"/>
    </row>
    <row r="204" spans="1:29" s="25" customFormat="1" ht="74.25" customHeight="1" x14ac:dyDescent="0.3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4"/>
      <c r="M204" s="124"/>
      <c r="N204" s="124"/>
      <c r="O204" s="124"/>
      <c r="P204" s="124"/>
      <c r="Q204" s="124"/>
      <c r="R204" s="91"/>
      <c r="S204" s="92"/>
      <c r="T204" s="3"/>
      <c r="U204" s="93"/>
      <c r="V204" s="93"/>
      <c r="W204" s="93"/>
      <c r="X204" s="93"/>
      <c r="Y204" s="93"/>
      <c r="Z204" s="93"/>
      <c r="AA204" s="93"/>
      <c r="AB204" s="87"/>
      <c r="AC204" s="134"/>
    </row>
    <row r="205" spans="1:29" s="25" customFormat="1" ht="74.25" customHeight="1" x14ac:dyDescent="0.3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4"/>
      <c r="M205" s="124"/>
      <c r="N205" s="124"/>
      <c r="O205" s="124"/>
      <c r="P205" s="124"/>
      <c r="Q205" s="124"/>
      <c r="R205" s="91"/>
      <c r="S205" s="92"/>
      <c r="T205" s="3"/>
      <c r="U205" s="93"/>
      <c r="V205" s="93"/>
      <c r="W205" s="93"/>
      <c r="X205" s="93"/>
      <c r="Y205" s="93"/>
      <c r="Z205" s="93"/>
      <c r="AA205" s="93"/>
      <c r="AB205" s="87"/>
      <c r="AC205" s="134"/>
    </row>
    <row r="206" spans="1:29" s="25" customFormat="1" ht="74.25" customHeight="1" x14ac:dyDescent="0.3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4"/>
      <c r="M206" s="124"/>
      <c r="N206" s="124"/>
      <c r="O206" s="124"/>
      <c r="P206" s="124"/>
      <c r="Q206" s="124"/>
      <c r="R206" s="91"/>
      <c r="S206" s="92"/>
      <c r="T206" s="3"/>
      <c r="U206" s="93"/>
      <c r="V206" s="93"/>
      <c r="W206" s="93"/>
      <c r="X206" s="93"/>
      <c r="Y206" s="93"/>
      <c r="Z206" s="93"/>
      <c r="AA206" s="93"/>
      <c r="AB206" s="87"/>
      <c r="AC206" s="134"/>
    </row>
    <row r="207" spans="1:29" s="25" customFormat="1" ht="74.25" customHeight="1" x14ac:dyDescent="0.3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4"/>
      <c r="M207" s="124"/>
      <c r="N207" s="124"/>
      <c r="O207" s="124"/>
      <c r="P207" s="124"/>
      <c r="Q207" s="124"/>
      <c r="R207" s="91"/>
      <c r="S207" s="92"/>
      <c r="T207" s="3"/>
      <c r="U207" s="93"/>
      <c r="V207" s="93"/>
      <c r="W207" s="93"/>
      <c r="X207" s="93"/>
      <c r="Y207" s="93"/>
      <c r="Z207" s="93"/>
      <c r="AA207" s="93"/>
      <c r="AB207" s="87"/>
      <c r="AC207" s="134"/>
    </row>
    <row r="208" spans="1:29" s="25" customFormat="1" ht="74.25" customHeight="1" x14ac:dyDescent="0.3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4"/>
      <c r="M208" s="124"/>
      <c r="N208" s="124"/>
      <c r="O208" s="124"/>
      <c r="P208" s="124"/>
      <c r="Q208" s="124"/>
      <c r="R208" s="91"/>
      <c r="S208" s="92"/>
      <c r="T208" s="3"/>
      <c r="U208" s="93"/>
      <c r="V208" s="93"/>
      <c r="W208" s="93"/>
      <c r="X208" s="93"/>
      <c r="Y208" s="93"/>
      <c r="Z208" s="93"/>
      <c r="AA208" s="93"/>
      <c r="AB208" s="87"/>
      <c r="AC208" s="134"/>
    </row>
    <row r="209" spans="1:29" s="25" customFormat="1" ht="74.25" customHeight="1" x14ac:dyDescent="0.3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6"/>
      <c r="M209" s="126"/>
      <c r="N209" s="126"/>
      <c r="O209" s="126"/>
      <c r="P209" s="126"/>
      <c r="Q209" s="126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4"/>
    </row>
    <row r="210" spans="1:29" s="25" customFormat="1" ht="74.25" customHeight="1" x14ac:dyDescent="0.3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6"/>
      <c r="M210" s="126"/>
      <c r="N210" s="126"/>
      <c r="O210" s="126"/>
      <c r="P210" s="126"/>
      <c r="Q210" s="126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4"/>
    </row>
    <row r="211" spans="1:29" s="25" customFormat="1" ht="74.25" customHeight="1" x14ac:dyDescent="0.3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6"/>
      <c r="M211" s="126"/>
      <c r="N211" s="126"/>
      <c r="O211" s="126"/>
      <c r="P211" s="126"/>
      <c r="Q211" s="126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4"/>
    </row>
    <row r="212" spans="1:29" s="25" customFormat="1" ht="74.25" customHeight="1" x14ac:dyDescent="0.3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6"/>
      <c r="M212" s="126"/>
      <c r="N212" s="126"/>
      <c r="O212" s="126"/>
      <c r="P212" s="126"/>
      <c r="Q212" s="126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34"/>
    </row>
    <row r="213" spans="1:29" s="25" customFormat="1" ht="74.25" customHeight="1" x14ac:dyDescent="0.3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34"/>
    </row>
    <row r="214" spans="1:29" s="25" customFormat="1" ht="74.25" customHeight="1" x14ac:dyDescent="0.3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6"/>
      <c r="M214" s="126"/>
      <c r="N214" s="126"/>
      <c r="O214" s="126"/>
      <c r="P214" s="126"/>
      <c r="Q214" s="126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34"/>
    </row>
    <row r="215" spans="1:29" s="25" customFormat="1" ht="74.25" customHeight="1" x14ac:dyDescent="0.3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6"/>
      <c r="M215" s="126"/>
      <c r="N215" s="126"/>
      <c r="O215" s="126"/>
      <c r="P215" s="126"/>
      <c r="Q215" s="126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34"/>
    </row>
    <row r="216" spans="1:29" s="25" customFormat="1" ht="74.25" customHeight="1" x14ac:dyDescent="0.3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6"/>
      <c r="M216" s="126"/>
      <c r="N216" s="126"/>
      <c r="O216" s="126"/>
      <c r="P216" s="126"/>
      <c r="Q216" s="126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34"/>
    </row>
    <row r="217" spans="1:29" s="25" customFormat="1" ht="74.25" customHeight="1" x14ac:dyDescent="0.3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6"/>
      <c r="M217" s="126"/>
      <c r="N217" s="126"/>
      <c r="O217" s="126"/>
      <c r="P217" s="126"/>
      <c r="Q217" s="126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34"/>
    </row>
    <row r="218" spans="1:29" s="25" customFormat="1" ht="74.25" customHeight="1" x14ac:dyDescent="0.3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6"/>
      <c r="M218" s="126"/>
      <c r="N218" s="126"/>
      <c r="O218" s="126"/>
      <c r="P218" s="126"/>
      <c r="Q218" s="126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34"/>
    </row>
    <row r="219" spans="1:29" s="15" customFormat="1" ht="74.25" customHeight="1" x14ac:dyDescent="0.3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6"/>
      <c r="M219" s="126"/>
      <c r="N219" s="126"/>
      <c r="O219" s="126"/>
      <c r="P219" s="126"/>
      <c r="Q219" s="126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1"/>
    </row>
    <row r="220" spans="1:29" s="15" customFormat="1" ht="74.25" customHeight="1" x14ac:dyDescent="0.3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6"/>
      <c r="M220" s="126"/>
      <c r="N220" s="126"/>
      <c r="O220" s="126"/>
      <c r="P220" s="126"/>
      <c r="Q220" s="126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1"/>
    </row>
    <row r="221" spans="1:29" s="15" customFormat="1" ht="74.25" customHeight="1" x14ac:dyDescent="0.3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6"/>
      <c r="M221" s="126"/>
      <c r="N221" s="126"/>
      <c r="O221" s="126"/>
      <c r="P221" s="126"/>
      <c r="Q221" s="126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1"/>
    </row>
    <row r="222" spans="1:29" s="15" customFormat="1" ht="74.25" customHeight="1" x14ac:dyDescent="0.3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6"/>
      <c r="M222" s="126"/>
      <c r="N222" s="126"/>
      <c r="O222" s="126"/>
      <c r="P222" s="126"/>
      <c r="Q222" s="126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1"/>
    </row>
    <row r="223" spans="1:29" s="15" customFormat="1" ht="74.25" customHeight="1" x14ac:dyDescent="0.3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6"/>
      <c r="M223" s="126"/>
      <c r="N223" s="126"/>
      <c r="O223" s="126"/>
      <c r="P223" s="126"/>
      <c r="Q223" s="126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1"/>
    </row>
    <row r="224" spans="1:29" s="15" customFormat="1" ht="74.25" customHeight="1" x14ac:dyDescent="0.3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6"/>
      <c r="M224" s="126"/>
      <c r="N224" s="126"/>
      <c r="O224" s="126"/>
      <c r="P224" s="126"/>
      <c r="Q224" s="126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1"/>
    </row>
    <row r="225" spans="1:29" s="15" customFormat="1" ht="74.25" customHeight="1" x14ac:dyDescent="0.3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6"/>
      <c r="M225" s="126"/>
      <c r="N225" s="126"/>
      <c r="O225" s="126"/>
      <c r="P225" s="126"/>
      <c r="Q225" s="126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1"/>
    </row>
    <row r="226" spans="1:29" s="15" customFormat="1" ht="74.25" customHeight="1" x14ac:dyDescent="0.3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6"/>
      <c r="M226" s="126"/>
      <c r="N226" s="126"/>
      <c r="O226" s="126"/>
      <c r="P226" s="126"/>
      <c r="Q226" s="126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1"/>
    </row>
    <row r="227" spans="1:29" s="15" customFormat="1" ht="74.25" customHeight="1" x14ac:dyDescent="0.3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6"/>
      <c r="M227" s="126"/>
      <c r="N227" s="126"/>
      <c r="O227" s="126"/>
      <c r="P227" s="126"/>
      <c r="Q227" s="126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1"/>
    </row>
    <row r="228" spans="1:29" s="15" customFormat="1" ht="74.25" customHeight="1" x14ac:dyDescent="0.3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6"/>
      <c r="M228" s="126"/>
      <c r="N228" s="126"/>
      <c r="O228" s="126"/>
      <c r="P228" s="126"/>
      <c r="Q228" s="126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1"/>
    </row>
    <row r="229" spans="1:29" s="15" customFormat="1" ht="74.25" customHeight="1" x14ac:dyDescent="0.3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6"/>
      <c r="M229" s="126"/>
      <c r="N229" s="126"/>
      <c r="O229" s="126"/>
      <c r="P229" s="126"/>
      <c r="Q229" s="126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1"/>
    </row>
    <row r="230" spans="1:29" s="15" customFormat="1" ht="74.25" customHeight="1" x14ac:dyDescent="0.3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6"/>
      <c r="M230" s="126"/>
      <c r="N230" s="126"/>
      <c r="O230" s="126"/>
      <c r="P230" s="126"/>
      <c r="Q230" s="126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1"/>
    </row>
    <row r="231" spans="1:29" s="15" customFormat="1" ht="74.25" customHeight="1" x14ac:dyDescent="0.3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6"/>
      <c r="M231" s="126"/>
      <c r="N231" s="126"/>
      <c r="O231" s="126"/>
      <c r="P231" s="126"/>
      <c r="Q231" s="126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1"/>
    </row>
    <row r="232" spans="1:29" s="15" customFormat="1" ht="74.25" customHeight="1" x14ac:dyDescent="0.3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6"/>
      <c r="M232" s="126"/>
      <c r="N232" s="126"/>
      <c r="O232" s="126"/>
      <c r="P232" s="126"/>
      <c r="Q232" s="126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1"/>
    </row>
    <row r="233" spans="1:29" s="15" customFormat="1" ht="74.25" customHeight="1" x14ac:dyDescent="0.3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6"/>
      <c r="M233" s="126"/>
      <c r="N233" s="126"/>
      <c r="O233" s="126"/>
      <c r="P233" s="126"/>
      <c r="Q233" s="126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1"/>
    </row>
    <row r="234" spans="1:29" s="15" customFormat="1" ht="74.25" customHeight="1" x14ac:dyDescent="0.3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6"/>
      <c r="M234" s="126"/>
      <c r="N234" s="126"/>
      <c r="O234" s="126"/>
      <c r="P234" s="126"/>
      <c r="Q234" s="126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1"/>
    </row>
    <row r="235" spans="1:29" s="15" customFormat="1" ht="74.25" customHeight="1" x14ac:dyDescent="0.3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6"/>
      <c r="M235" s="126"/>
      <c r="N235" s="126"/>
      <c r="O235" s="126"/>
      <c r="P235" s="126"/>
      <c r="Q235" s="126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1"/>
    </row>
    <row r="236" spans="1:29" s="15" customFormat="1" ht="74.25" customHeight="1" x14ac:dyDescent="0.3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6"/>
      <c r="M236" s="126"/>
      <c r="N236" s="126"/>
      <c r="O236" s="126"/>
      <c r="P236" s="126"/>
      <c r="Q236" s="126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1"/>
    </row>
    <row r="237" spans="1:29" s="15" customFormat="1" ht="74.25" customHeight="1" x14ac:dyDescent="0.3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6"/>
      <c r="M237" s="126"/>
      <c r="N237" s="126"/>
      <c r="O237" s="126"/>
      <c r="P237" s="126"/>
      <c r="Q237" s="126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1"/>
    </row>
    <row r="238" spans="1:29" s="15" customFormat="1" ht="74.25" customHeight="1" x14ac:dyDescent="0.3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6"/>
      <c r="M238" s="126"/>
      <c r="N238" s="126"/>
      <c r="O238" s="126"/>
      <c r="P238" s="126"/>
      <c r="Q238" s="126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1"/>
    </row>
    <row r="239" spans="1:29" s="15" customFormat="1" ht="74.25" customHeight="1" x14ac:dyDescent="0.3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6"/>
      <c r="M239" s="126"/>
      <c r="N239" s="126"/>
      <c r="O239" s="126"/>
      <c r="P239" s="126"/>
      <c r="Q239" s="126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1"/>
    </row>
    <row r="240" spans="1:29" s="15" customFormat="1" ht="74.25" customHeight="1" x14ac:dyDescent="0.3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6"/>
      <c r="M240" s="126"/>
      <c r="N240" s="126"/>
      <c r="O240" s="126"/>
      <c r="P240" s="126"/>
      <c r="Q240" s="126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1"/>
    </row>
    <row r="241" spans="1:29" s="15" customFormat="1" ht="74.25" customHeight="1" x14ac:dyDescent="0.3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6"/>
      <c r="M241" s="126"/>
      <c r="N241" s="126"/>
      <c r="O241" s="126"/>
      <c r="P241" s="126"/>
      <c r="Q241" s="126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1"/>
    </row>
    <row r="242" spans="1:29" s="15" customFormat="1" ht="74.25" customHeight="1" x14ac:dyDescent="0.3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6"/>
      <c r="M242" s="126"/>
      <c r="N242" s="126"/>
      <c r="O242" s="126"/>
      <c r="P242" s="126"/>
      <c r="Q242" s="126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1"/>
    </row>
    <row r="243" spans="1:29" s="15" customFormat="1" ht="74.25" customHeight="1" x14ac:dyDescent="0.3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6"/>
      <c r="M243" s="126"/>
      <c r="N243" s="126"/>
      <c r="O243" s="126"/>
      <c r="P243" s="126"/>
      <c r="Q243" s="126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1"/>
    </row>
    <row r="244" spans="1:29" s="15" customFormat="1" ht="74.25" customHeight="1" x14ac:dyDescent="0.3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6"/>
      <c r="M244" s="126"/>
      <c r="N244" s="126"/>
      <c r="O244" s="126"/>
      <c r="P244" s="126"/>
      <c r="Q244" s="126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1"/>
    </row>
    <row r="245" spans="1:29" s="15" customFormat="1" ht="74.25" customHeight="1" x14ac:dyDescent="0.3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6"/>
      <c r="M245" s="126"/>
      <c r="N245" s="126"/>
      <c r="O245" s="126"/>
      <c r="P245" s="126"/>
      <c r="Q245" s="126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1"/>
    </row>
    <row r="246" spans="1:29" s="15" customFormat="1" ht="74.25" customHeight="1" x14ac:dyDescent="0.3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6"/>
      <c r="M246" s="126"/>
      <c r="N246" s="126"/>
      <c r="O246" s="126"/>
      <c r="P246" s="126"/>
      <c r="Q246" s="126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1"/>
    </row>
    <row r="247" spans="1:29" s="15" customFormat="1" ht="74.25" customHeight="1" x14ac:dyDescent="0.3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6"/>
      <c r="M247" s="126"/>
      <c r="N247" s="126"/>
      <c r="O247" s="126"/>
      <c r="P247" s="126"/>
      <c r="Q247" s="126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1"/>
    </row>
    <row r="248" spans="1:29" s="15" customFormat="1" ht="74.25" customHeight="1" x14ac:dyDescent="0.3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6"/>
      <c r="M248" s="126"/>
      <c r="N248" s="126"/>
      <c r="O248" s="126"/>
      <c r="P248" s="126"/>
      <c r="Q248" s="126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1"/>
    </row>
    <row r="249" spans="1:29" s="15" customFormat="1" ht="74.25" customHeight="1" x14ac:dyDescent="0.3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6"/>
      <c r="M249" s="126"/>
      <c r="N249" s="126"/>
      <c r="O249" s="126"/>
      <c r="P249" s="126"/>
      <c r="Q249" s="126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1"/>
    </row>
    <row r="250" spans="1:29" s="15" customFormat="1" ht="74.25" customHeight="1" x14ac:dyDescent="0.3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6"/>
      <c r="M250" s="126"/>
      <c r="N250" s="126"/>
      <c r="O250" s="126"/>
      <c r="P250" s="126"/>
      <c r="Q250" s="126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1"/>
    </row>
    <row r="251" spans="1:29" s="15" customFormat="1" ht="74.25" customHeight="1" x14ac:dyDescent="0.3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6"/>
      <c r="M251" s="126"/>
      <c r="N251" s="126"/>
      <c r="O251" s="126"/>
      <c r="P251" s="126"/>
      <c r="Q251" s="126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1"/>
    </row>
    <row r="252" spans="1:29" s="15" customFormat="1" ht="74.25" customHeight="1" x14ac:dyDescent="0.3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6"/>
      <c r="M252" s="126"/>
      <c r="N252" s="126"/>
      <c r="O252" s="126"/>
      <c r="P252" s="126"/>
      <c r="Q252" s="126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1"/>
    </row>
    <row r="253" spans="1:29" s="15" customFormat="1" ht="74.25" customHeight="1" x14ac:dyDescent="0.3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6"/>
      <c r="M253" s="126"/>
      <c r="N253" s="126"/>
      <c r="O253" s="126"/>
      <c r="P253" s="126"/>
      <c r="Q253" s="126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1"/>
    </row>
    <row r="254" spans="1:29" s="15" customFormat="1" ht="74.25" customHeight="1" x14ac:dyDescent="0.3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6"/>
      <c r="M254" s="126"/>
      <c r="N254" s="126"/>
      <c r="O254" s="126"/>
      <c r="P254" s="126"/>
      <c r="Q254" s="126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1"/>
    </row>
    <row r="255" spans="1:29" s="15" customFormat="1" ht="74.25" customHeight="1" x14ac:dyDescent="0.3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6"/>
      <c r="M255" s="126"/>
      <c r="N255" s="126"/>
      <c r="O255" s="126"/>
      <c r="P255" s="126"/>
      <c r="Q255" s="126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1"/>
    </row>
    <row r="256" spans="1:29" s="15" customFormat="1" ht="74.25" customHeight="1" x14ac:dyDescent="0.3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6"/>
      <c r="M256" s="126"/>
      <c r="N256" s="126"/>
      <c r="O256" s="126"/>
      <c r="P256" s="126"/>
      <c r="Q256" s="126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1"/>
    </row>
    <row r="257" spans="1:29" s="15" customFormat="1" ht="74.25" customHeight="1" x14ac:dyDescent="0.3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6"/>
      <c r="M257" s="126"/>
      <c r="N257" s="126"/>
      <c r="O257" s="126"/>
      <c r="P257" s="126"/>
      <c r="Q257" s="126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1"/>
    </row>
    <row r="258" spans="1:29" s="15" customFormat="1" ht="74.25" customHeight="1" x14ac:dyDescent="0.3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6"/>
      <c r="M258" s="126"/>
      <c r="N258" s="126"/>
      <c r="O258" s="126"/>
      <c r="P258" s="126"/>
      <c r="Q258" s="126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1"/>
    </row>
    <row r="259" spans="1:29" s="15" customFormat="1" ht="74.25" customHeight="1" x14ac:dyDescent="0.3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6"/>
      <c r="M259" s="126"/>
      <c r="N259" s="126"/>
      <c r="O259" s="126"/>
      <c r="P259" s="126"/>
      <c r="Q259" s="126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1"/>
    </row>
    <row r="260" spans="1:29" s="15" customFormat="1" ht="74.25" customHeight="1" x14ac:dyDescent="0.3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6"/>
      <c r="M260" s="126"/>
      <c r="N260" s="126"/>
      <c r="O260" s="126"/>
      <c r="P260" s="126"/>
      <c r="Q260" s="126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1"/>
    </row>
    <row r="261" spans="1:29" s="15" customFormat="1" ht="74.25" customHeight="1" x14ac:dyDescent="0.3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6"/>
      <c r="M261" s="126"/>
      <c r="N261" s="126"/>
      <c r="O261" s="126"/>
      <c r="P261" s="126"/>
      <c r="Q261" s="126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1"/>
    </row>
    <row r="262" spans="1:29" s="15" customFormat="1" ht="74.25" customHeight="1" x14ac:dyDescent="0.3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6"/>
      <c r="M262" s="126"/>
      <c r="N262" s="126"/>
      <c r="O262" s="126"/>
      <c r="P262" s="126"/>
      <c r="Q262" s="126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1"/>
    </row>
    <row r="263" spans="1:29" s="15" customFormat="1" ht="74.25" customHeight="1" x14ac:dyDescent="0.3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6"/>
      <c r="M263" s="126"/>
      <c r="N263" s="126"/>
      <c r="O263" s="126"/>
      <c r="P263" s="126"/>
      <c r="Q263" s="126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1"/>
    </row>
    <row r="264" spans="1:29" s="15" customFormat="1" ht="74.25" customHeight="1" x14ac:dyDescent="0.3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6"/>
      <c r="M264" s="126"/>
      <c r="N264" s="126"/>
      <c r="O264" s="126"/>
      <c r="P264" s="126"/>
      <c r="Q264" s="126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1"/>
    </row>
    <row r="265" spans="1:29" s="15" customFormat="1" ht="74.25" customHeight="1" x14ac:dyDescent="0.3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6"/>
      <c r="M265" s="126"/>
      <c r="N265" s="126"/>
      <c r="O265" s="126"/>
      <c r="P265" s="126"/>
      <c r="Q265" s="126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1"/>
    </row>
    <row r="266" spans="1:29" s="15" customFormat="1" ht="74.25" customHeight="1" x14ac:dyDescent="0.3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6"/>
      <c r="M266" s="126"/>
      <c r="N266" s="126"/>
      <c r="O266" s="126"/>
      <c r="P266" s="126"/>
      <c r="Q266" s="126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1"/>
    </row>
    <row r="267" spans="1:29" s="15" customFormat="1" ht="74.25" customHeight="1" x14ac:dyDescent="0.3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6"/>
      <c r="M267" s="126"/>
      <c r="N267" s="126"/>
      <c r="O267" s="126"/>
      <c r="P267" s="126"/>
      <c r="Q267" s="126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1"/>
    </row>
    <row r="268" spans="1:29" s="15" customFormat="1" ht="74.25" customHeight="1" x14ac:dyDescent="0.3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6"/>
      <c r="M268" s="126"/>
      <c r="N268" s="126"/>
      <c r="O268" s="126"/>
      <c r="P268" s="126"/>
      <c r="Q268" s="126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1"/>
    </row>
    <row r="269" spans="1:29" s="15" customFormat="1" ht="74.25" customHeight="1" x14ac:dyDescent="0.3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6"/>
      <c r="M269" s="126"/>
      <c r="N269" s="126"/>
      <c r="O269" s="126"/>
      <c r="P269" s="126"/>
      <c r="Q269" s="126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1"/>
    </row>
    <row r="270" spans="1:29" s="15" customFormat="1" ht="74.25" customHeight="1" x14ac:dyDescent="0.3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6"/>
      <c r="M270" s="126"/>
      <c r="N270" s="126"/>
      <c r="O270" s="126"/>
      <c r="P270" s="126"/>
      <c r="Q270" s="126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1"/>
    </row>
    <row r="271" spans="1:29" s="15" customFormat="1" ht="74.25" customHeight="1" x14ac:dyDescent="0.3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6"/>
      <c r="M271" s="126"/>
      <c r="N271" s="126"/>
      <c r="O271" s="126"/>
      <c r="P271" s="126"/>
      <c r="Q271" s="126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1"/>
    </row>
    <row r="272" spans="1:29" s="15" customFormat="1" ht="74.25" customHeight="1" x14ac:dyDescent="0.3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6"/>
      <c r="M272" s="126"/>
      <c r="N272" s="126"/>
      <c r="O272" s="126"/>
      <c r="P272" s="126"/>
      <c r="Q272" s="126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1"/>
    </row>
    <row r="273" spans="1:29" s="15" customFormat="1" ht="74.25" customHeight="1" x14ac:dyDescent="0.3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6"/>
      <c r="M273" s="126"/>
      <c r="N273" s="126"/>
      <c r="O273" s="126"/>
      <c r="P273" s="126"/>
      <c r="Q273" s="126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1"/>
    </row>
    <row r="274" spans="1:29" s="15" customFormat="1" ht="74.25" customHeight="1" x14ac:dyDescent="0.3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6"/>
      <c r="M274" s="126"/>
      <c r="N274" s="126"/>
      <c r="O274" s="126"/>
      <c r="P274" s="126"/>
      <c r="Q274" s="126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1"/>
    </row>
    <row r="275" spans="1:29" s="15" customFormat="1" ht="74.25" customHeight="1" x14ac:dyDescent="0.3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6"/>
      <c r="M275" s="126"/>
      <c r="N275" s="126"/>
      <c r="O275" s="126"/>
      <c r="P275" s="126"/>
      <c r="Q275" s="126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1"/>
    </row>
    <row r="276" spans="1:29" s="15" customFormat="1" ht="74.25" customHeight="1" x14ac:dyDescent="0.3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6"/>
      <c r="M276" s="126"/>
      <c r="N276" s="126"/>
      <c r="O276" s="126"/>
      <c r="P276" s="126"/>
      <c r="Q276" s="126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1"/>
    </row>
    <row r="277" spans="1:29" s="15" customFormat="1" ht="74.25" customHeight="1" x14ac:dyDescent="0.3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6"/>
      <c r="M277" s="126"/>
      <c r="N277" s="126"/>
      <c r="O277" s="126"/>
      <c r="P277" s="126"/>
      <c r="Q277" s="126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1"/>
    </row>
    <row r="278" spans="1:29" s="15" customFormat="1" ht="74.25" customHeight="1" x14ac:dyDescent="0.3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6"/>
      <c r="M278" s="126"/>
      <c r="N278" s="126"/>
      <c r="O278" s="126"/>
      <c r="P278" s="126"/>
      <c r="Q278" s="126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1"/>
    </row>
    <row r="279" spans="1:29" s="15" customFormat="1" ht="74.25" customHeight="1" x14ac:dyDescent="0.3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6"/>
      <c r="M279" s="126"/>
      <c r="N279" s="126"/>
      <c r="O279" s="126"/>
      <c r="P279" s="126"/>
      <c r="Q279" s="126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1"/>
    </row>
    <row r="280" spans="1:29" s="15" customFormat="1" ht="74.25" customHeight="1" x14ac:dyDescent="0.3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6"/>
      <c r="M280" s="126"/>
      <c r="N280" s="126"/>
      <c r="O280" s="126"/>
      <c r="P280" s="126"/>
      <c r="Q280" s="126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1"/>
    </row>
    <row r="281" spans="1:29" s="15" customFormat="1" ht="74.25" customHeight="1" x14ac:dyDescent="0.3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6"/>
      <c r="M281" s="126"/>
      <c r="N281" s="126"/>
      <c r="O281" s="126"/>
      <c r="P281" s="126"/>
      <c r="Q281" s="126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1"/>
    </row>
    <row r="282" spans="1:29" s="15" customFormat="1" ht="74.25" customHeight="1" x14ac:dyDescent="0.3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6"/>
      <c r="M282" s="126"/>
      <c r="N282" s="126"/>
      <c r="O282" s="126"/>
      <c r="P282" s="126"/>
      <c r="Q282" s="126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1"/>
    </row>
    <row r="283" spans="1:29" s="15" customFormat="1" x14ac:dyDescent="0.3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6"/>
      <c r="M283" s="126"/>
      <c r="N283" s="126"/>
      <c r="O283" s="126"/>
      <c r="P283" s="126"/>
      <c r="Q283" s="126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1"/>
    </row>
    <row r="284" spans="1:29" s="15" customFormat="1" x14ac:dyDescent="0.3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6"/>
      <c r="M284" s="126"/>
      <c r="N284" s="126"/>
      <c r="O284" s="126"/>
      <c r="P284" s="126"/>
      <c r="Q284" s="126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1"/>
    </row>
    <row r="285" spans="1:29" s="15" customFormat="1" x14ac:dyDescent="0.3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6"/>
      <c r="M285" s="126"/>
      <c r="N285" s="126"/>
      <c r="O285" s="126"/>
      <c r="P285" s="126"/>
      <c r="Q285" s="126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1"/>
    </row>
    <row r="286" spans="1:29" s="15" customFormat="1" x14ac:dyDescent="0.3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6"/>
      <c r="M286" s="126"/>
      <c r="N286" s="126"/>
      <c r="O286" s="126"/>
      <c r="P286" s="126"/>
      <c r="Q286" s="126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1"/>
    </row>
    <row r="287" spans="1:29" s="15" customFormat="1" x14ac:dyDescent="0.3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6"/>
      <c r="M287" s="126"/>
      <c r="N287" s="126"/>
      <c r="O287" s="126"/>
      <c r="P287" s="126"/>
      <c r="Q287" s="126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1"/>
    </row>
    <row r="288" spans="1:29" s="15" customFormat="1" x14ac:dyDescent="0.3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6"/>
      <c r="M288" s="126"/>
      <c r="N288" s="126"/>
      <c r="O288" s="126"/>
      <c r="P288" s="126"/>
      <c r="Q288" s="126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1"/>
    </row>
    <row r="289" spans="1:75" s="15" customFormat="1" x14ac:dyDescent="0.3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6"/>
      <c r="M289" s="126"/>
      <c r="N289" s="126"/>
      <c r="O289" s="126"/>
      <c r="P289" s="126"/>
      <c r="Q289" s="126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1"/>
    </row>
    <row r="290" spans="1:75" s="15" customFormat="1" x14ac:dyDescent="0.3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6"/>
      <c r="M290" s="126"/>
      <c r="N290" s="126"/>
      <c r="O290" s="126"/>
      <c r="P290" s="126"/>
      <c r="Q290" s="126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1"/>
    </row>
    <row r="291" spans="1:75" s="15" customFormat="1" x14ac:dyDescent="0.3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6"/>
      <c r="M291" s="126"/>
      <c r="N291" s="126"/>
      <c r="O291" s="126"/>
      <c r="P291" s="126"/>
      <c r="Q291" s="126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1"/>
    </row>
    <row r="292" spans="1:75" s="15" customFormat="1" x14ac:dyDescent="0.3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6"/>
      <c r="M292" s="126"/>
      <c r="N292" s="126"/>
      <c r="O292" s="126"/>
      <c r="P292" s="126"/>
      <c r="Q292" s="126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1"/>
    </row>
    <row r="293" spans="1:75" s="15" customFormat="1" x14ac:dyDescent="0.3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6"/>
      <c r="M293" s="126"/>
      <c r="N293" s="126"/>
      <c r="O293" s="126"/>
      <c r="P293" s="126"/>
      <c r="Q293" s="126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1"/>
    </row>
    <row r="294" spans="1:75" s="15" customForma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6"/>
      <c r="M294" s="126"/>
      <c r="N294" s="126"/>
      <c r="O294" s="126"/>
      <c r="P294" s="126"/>
      <c r="Q294" s="126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1"/>
    </row>
    <row r="295" spans="1:75" s="15" customForma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6"/>
      <c r="M295" s="126"/>
      <c r="N295" s="126"/>
      <c r="O295" s="126"/>
      <c r="P295" s="126"/>
      <c r="Q295" s="126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1"/>
    </row>
    <row r="296" spans="1:75" s="15" customForma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6"/>
      <c r="M296" s="126"/>
      <c r="N296" s="126"/>
      <c r="O296" s="126"/>
      <c r="P296" s="126"/>
      <c r="Q296" s="126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1"/>
    </row>
    <row r="297" spans="1:75" s="16" customFormat="1" x14ac:dyDescent="0.3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6"/>
      <c r="M297" s="126"/>
      <c r="N297" s="126"/>
      <c r="O297" s="126"/>
      <c r="P297" s="126"/>
      <c r="Q297" s="126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1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6"/>
      <c r="M298" s="126"/>
      <c r="N298" s="126"/>
      <c r="O298" s="126"/>
      <c r="P298" s="126"/>
      <c r="Q298" s="126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1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6"/>
      <c r="M299" s="126"/>
      <c r="N299" s="126"/>
      <c r="O299" s="126"/>
      <c r="P299" s="126"/>
      <c r="Q299" s="126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1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6"/>
      <c r="M300" s="126"/>
      <c r="N300" s="126"/>
      <c r="O300" s="126"/>
      <c r="P300" s="126"/>
      <c r="Q300" s="126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1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6"/>
      <c r="M301" s="126"/>
      <c r="N301" s="126"/>
      <c r="O301" s="126"/>
      <c r="P301" s="126"/>
      <c r="Q301" s="126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1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6"/>
      <c r="M302" s="126"/>
      <c r="N302" s="126"/>
      <c r="O302" s="126"/>
      <c r="P302" s="126"/>
      <c r="Q302" s="126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1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6"/>
      <c r="M303" s="126"/>
      <c r="N303" s="126"/>
      <c r="O303" s="126"/>
      <c r="P303" s="126"/>
      <c r="Q303" s="126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1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6"/>
      <c r="M304" s="126"/>
      <c r="N304" s="126"/>
      <c r="O304" s="126"/>
      <c r="P304" s="126"/>
      <c r="Q304" s="126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1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6"/>
      <c r="M305" s="126"/>
      <c r="N305" s="126"/>
      <c r="O305" s="126"/>
      <c r="P305" s="126"/>
      <c r="Q305" s="126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1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6"/>
      <c r="M306" s="126"/>
      <c r="N306" s="126"/>
      <c r="O306" s="126"/>
      <c r="P306" s="126"/>
      <c r="Q306" s="126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1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6"/>
      <c r="M307" s="126"/>
      <c r="N307" s="126"/>
      <c r="O307" s="126"/>
      <c r="P307" s="126"/>
      <c r="Q307" s="126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1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6"/>
      <c r="M308" s="126"/>
      <c r="N308" s="126"/>
      <c r="O308" s="126"/>
      <c r="P308" s="126"/>
      <c r="Q308" s="126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1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6"/>
      <c r="M309" s="126"/>
      <c r="N309" s="126"/>
      <c r="O309" s="126"/>
      <c r="P309" s="126"/>
      <c r="Q309" s="126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1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6"/>
      <c r="M310" s="126"/>
      <c r="N310" s="126"/>
      <c r="O310" s="126"/>
      <c r="P310" s="126"/>
      <c r="Q310" s="126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1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6"/>
      <c r="M311" s="126"/>
      <c r="N311" s="126"/>
      <c r="O311" s="126"/>
      <c r="P311" s="126"/>
      <c r="Q311" s="126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1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6"/>
      <c r="M312" s="126"/>
      <c r="N312" s="126"/>
      <c r="O312" s="126"/>
      <c r="P312" s="126"/>
      <c r="Q312" s="126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1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6"/>
      <c r="M313" s="126"/>
      <c r="N313" s="126"/>
      <c r="O313" s="126"/>
      <c r="P313" s="126"/>
      <c r="Q313" s="126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1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6"/>
      <c r="M314" s="126"/>
      <c r="N314" s="126"/>
      <c r="O314" s="126"/>
      <c r="P314" s="126"/>
      <c r="Q314" s="126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1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6"/>
      <c r="M315" s="126"/>
      <c r="N315" s="126"/>
      <c r="O315" s="126"/>
      <c r="P315" s="126"/>
      <c r="Q315" s="126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1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6"/>
      <c r="M316" s="126"/>
      <c r="N316" s="126"/>
      <c r="O316" s="126"/>
      <c r="P316" s="126"/>
      <c r="Q316" s="126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1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6"/>
      <c r="M317" s="126"/>
      <c r="N317" s="126"/>
      <c r="O317" s="126"/>
      <c r="P317" s="126"/>
      <c r="Q317" s="126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1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6"/>
      <c r="M318" s="126"/>
      <c r="N318" s="126"/>
      <c r="O318" s="126"/>
      <c r="P318" s="126"/>
      <c r="Q318" s="126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1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6"/>
      <c r="M319" s="126"/>
      <c r="N319" s="126"/>
      <c r="O319" s="126"/>
      <c r="P319" s="126"/>
      <c r="Q319" s="126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1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6"/>
      <c r="M320" s="126"/>
      <c r="N320" s="126"/>
      <c r="O320" s="126"/>
      <c r="P320" s="126"/>
      <c r="Q320" s="126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1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6"/>
      <c r="M321" s="126"/>
      <c r="N321" s="126"/>
      <c r="O321" s="126"/>
      <c r="P321" s="126"/>
      <c r="Q321" s="126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1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6"/>
      <c r="M322" s="126"/>
      <c r="N322" s="126"/>
      <c r="O322" s="126"/>
      <c r="P322" s="126"/>
      <c r="Q322" s="126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1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6"/>
      <c r="M323" s="126"/>
      <c r="N323" s="126"/>
      <c r="O323" s="126"/>
      <c r="P323" s="126"/>
      <c r="Q323" s="126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1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6"/>
      <c r="M324" s="126"/>
      <c r="N324" s="126"/>
      <c r="O324" s="126"/>
      <c r="P324" s="126"/>
      <c r="Q324" s="126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1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6"/>
      <c r="M325" s="126"/>
      <c r="N325" s="126"/>
      <c r="O325" s="126"/>
      <c r="P325" s="126"/>
      <c r="Q325" s="126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1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6"/>
      <c r="M326" s="126"/>
      <c r="N326" s="126"/>
      <c r="O326" s="126"/>
      <c r="P326" s="126"/>
      <c r="Q326" s="126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1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6"/>
      <c r="M327" s="126"/>
      <c r="N327" s="126"/>
      <c r="O327" s="126"/>
      <c r="P327" s="126"/>
      <c r="Q327" s="126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1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6"/>
      <c r="M328" s="126"/>
      <c r="N328" s="126"/>
      <c r="O328" s="126"/>
      <c r="P328" s="126"/>
      <c r="Q328" s="126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1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6"/>
      <c r="M329" s="126"/>
      <c r="N329" s="126"/>
      <c r="O329" s="126"/>
      <c r="P329" s="126"/>
      <c r="Q329" s="126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1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6"/>
      <c r="M330" s="126"/>
      <c r="N330" s="126"/>
      <c r="O330" s="126"/>
      <c r="P330" s="126"/>
      <c r="Q330" s="126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1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6"/>
      <c r="M331" s="126"/>
      <c r="N331" s="126"/>
      <c r="O331" s="126"/>
      <c r="P331" s="126"/>
      <c r="Q331" s="126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1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6"/>
      <c r="M332" s="126"/>
      <c r="N332" s="126"/>
      <c r="O332" s="126"/>
      <c r="P332" s="126"/>
      <c r="Q332" s="126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1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6"/>
      <c r="M333" s="126"/>
      <c r="N333" s="126"/>
      <c r="O333" s="126"/>
      <c r="P333" s="126"/>
      <c r="Q333" s="126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1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6"/>
      <c r="M334" s="126"/>
      <c r="N334" s="126"/>
      <c r="O334" s="126"/>
      <c r="P334" s="126"/>
      <c r="Q334" s="126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1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6"/>
      <c r="M335" s="126"/>
      <c r="N335" s="126"/>
      <c r="O335" s="126"/>
      <c r="P335" s="126"/>
      <c r="Q335" s="126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1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6"/>
      <c r="M336" s="126"/>
      <c r="N336" s="126"/>
      <c r="O336" s="126"/>
      <c r="P336" s="126"/>
      <c r="Q336" s="126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1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6"/>
      <c r="M337" s="126"/>
      <c r="N337" s="126"/>
      <c r="O337" s="126"/>
      <c r="P337" s="126"/>
      <c r="Q337" s="126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1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6"/>
      <c r="M338" s="126"/>
      <c r="N338" s="126"/>
      <c r="O338" s="126"/>
      <c r="P338" s="126"/>
      <c r="Q338" s="126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1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6"/>
      <c r="M339" s="126"/>
      <c r="N339" s="126"/>
      <c r="O339" s="126"/>
      <c r="P339" s="126"/>
      <c r="Q339" s="126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1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6"/>
      <c r="M340" s="126"/>
      <c r="N340" s="126"/>
      <c r="O340" s="126"/>
      <c r="P340" s="126"/>
      <c r="Q340" s="126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1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6"/>
      <c r="M341" s="126"/>
      <c r="N341" s="126"/>
      <c r="O341" s="126"/>
      <c r="P341" s="126"/>
      <c r="Q341" s="126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1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6"/>
      <c r="M342" s="126"/>
      <c r="N342" s="126"/>
      <c r="O342" s="126"/>
      <c r="P342" s="126"/>
      <c r="Q342" s="126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1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6"/>
      <c r="M343" s="126"/>
      <c r="N343" s="126"/>
      <c r="O343" s="126"/>
      <c r="P343" s="126"/>
      <c r="Q343" s="126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1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6"/>
      <c r="M344" s="126"/>
      <c r="N344" s="126"/>
      <c r="O344" s="126"/>
      <c r="P344" s="126"/>
      <c r="Q344" s="126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1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6"/>
      <c r="M345" s="126"/>
      <c r="N345" s="126"/>
      <c r="O345" s="126"/>
      <c r="P345" s="126"/>
      <c r="Q345" s="126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1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6"/>
      <c r="M346" s="126"/>
      <c r="N346" s="126"/>
      <c r="O346" s="126"/>
      <c r="P346" s="126"/>
      <c r="Q346" s="126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1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6"/>
      <c r="M347" s="126"/>
      <c r="N347" s="126"/>
      <c r="O347" s="126"/>
      <c r="P347" s="126"/>
      <c r="Q347" s="126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1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6"/>
      <c r="M348" s="126"/>
      <c r="N348" s="126"/>
      <c r="O348" s="126"/>
      <c r="P348" s="126"/>
      <c r="Q348" s="126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1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6"/>
      <c r="M349" s="126"/>
      <c r="N349" s="126"/>
      <c r="O349" s="126"/>
      <c r="P349" s="126"/>
      <c r="Q349" s="126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1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6"/>
      <c r="M350" s="126"/>
      <c r="N350" s="126"/>
      <c r="O350" s="126"/>
      <c r="P350" s="126"/>
      <c r="Q350" s="126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1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6"/>
      <c r="M351" s="126"/>
      <c r="N351" s="126"/>
      <c r="O351" s="126"/>
      <c r="P351" s="126"/>
      <c r="Q351" s="126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1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6"/>
      <c r="M352" s="126"/>
      <c r="N352" s="126"/>
      <c r="O352" s="126"/>
      <c r="P352" s="126"/>
      <c r="Q352" s="126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1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6"/>
      <c r="M353" s="126"/>
      <c r="N353" s="126"/>
      <c r="O353" s="126"/>
      <c r="P353" s="126"/>
      <c r="Q353" s="126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1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6"/>
      <c r="M354" s="126"/>
      <c r="N354" s="126"/>
      <c r="O354" s="126"/>
      <c r="P354" s="126"/>
      <c r="Q354" s="126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1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6"/>
      <c r="M355" s="126"/>
      <c r="N355" s="126"/>
      <c r="O355" s="126"/>
      <c r="P355" s="126"/>
      <c r="Q355" s="126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1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6"/>
      <c r="M356" s="126"/>
      <c r="N356" s="126"/>
      <c r="O356" s="126"/>
      <c r="P356" s="126"/>
      <c r="Q356" s="126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1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6"/>
      <c r="M357" s="126"/>
      <c r="N357" s="126"/>
      <c r="O357" s="126"/>
      <c r="P357" s="126"/>
      <c r="Q357" s="126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1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6"/>
      <c r="M358" s="126"/>
      <c r="N358" s="126"/>
      <c r="O358" s="126"/>
      <c r="P358" s="126"/>
      <c r="Q358" s="126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1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6"/>
      <c r="M359" s="126"/>
      <c r="N359" s="126"/>
      <c r="O359" s="126"/>
      <c r="P359" s="126"/>
      <c r="Q359" s="126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1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6"/>
      <c r="M360" s="126"/>
      <c r="N360" s="126"/>
      <c r="O360" s="126"/>
      <c r="P360" s="126"/>
      <c r="Q360" s="126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1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6"/>
      <c r="M361" s="126"/>
      <c r="N361" s="126"/>
      <c r="O361" s="126"/>
      <c r="P361" s="126"/>
      <c r="Q361" s="126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1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6"/>
      <c r="M362" s="126"/>
      <c r="N362" s="126"/>
      <c r="O362" s="126"/>
      <c r="P362" s="126"/>
      <c r="Q362" s="126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1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6"/>
      <c r="M363" s="126"/>
      <c r="N363" s="126"/>
      <c r="O363" s="126"/>
      <c r="P363" s="126"/>
      <c r="Q363" s="126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1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6"/>
      <c r="M364" s="126"/>
      <c r="N364" s="126"/>
      <c r="O364" s="126"/>
      <c r="P364" s="126"/>
      <c r="Q364" s="126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1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6"/>
      <c r="M365" s="126"/>
      <c r="N365" s="126"/>
      <c r="O365" s="126"/>
      <c r="P365" s="126"/>
      <c r="Q365" s="126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1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6"/>
      <c r="M366" s="126"/>
      <c r="N366" s="126"/>
      <c r="O366" s="126"/>
      <c r="P366" s="126"/>
      <c r="Q366" s="126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1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6"/>
      <c r="M367" s="126"/>
      <c r="N367" s="126"/>
      <c r="O367" s="126"/>
      <c r="P367" s="126"/>
      <c r="Q367" s="126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1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6"/>
      <c r="M368" s="126"/>
      <c r="N368" s="126"/>
      <c r="O368" s="126"/>
      <c r="P368" s="126"/>
      <c r="Q368" s="126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1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6"/>
      <c r="M369" s="126"/>
      <c r="N369" s="126"/>
      <c r="O369" s="126"/>
      <c r="P369" s="126"/>
      <c r="Q369" s="126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1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6"/>
      <c r="M370" s="126"/>
      <c r="N370" s="126"/>
      <c r="O370" s="126"/>
      <c r="P370" s="126"/>
      <c r="Q370" s="126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1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6"/>
      <c r="M371" s="126"/>
      <c r="N371" s="126"/>
      <c r="O371" s="126"/>
      <c r="P371" s="126"/>
      <c r="Q371" s="126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1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6"/>
      <c r="M372" s="126"/>
      <c r="N372" s="126"/>
      <c r="O372" s="126"/>
      <c r="P372" s="126"/>
      <c r="Q372" s="126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1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6"/>
      <c r="M373" s="126"/>
      <c r="N373" s="126"/>
      <c r="O373" s="126"/>
      <c r="P373" s="126"/>
      <c r="Q373" s="126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1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6"/>
      <c r="M374" s="126"/>
      <c r="N374" s="126"/>
      <c r="O374" s="126"/>
      <c r="P374" s="126"/>
      <c r="Q374" s="126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1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6"/>
      <c r="M375" s="126"/>
      <c r="N375" s="126"/>
      <c r="O375" s="126"/>
      <c r="P375" s="126"/>
      <c r="Q375" s="126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1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6"/>
      <c r="M376" s="126"/>
      <c r="N376" s="126"/>
      <c r="O376" s="126"/>
      <c r="P376" s="126"/>
      <c r="Q376" s="126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1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6"/>
      <c r="M377" s="126"/>
      <c r="N377" s="126"/>
      <c r="O377" s="126"/>
      <c r="P377" s="126"/>
      <c r="Q377" s="126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1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6"/>
      <c r="M378" s="126"/>
      <c r="N378" s="126"/>
      <c r="O378" s="126"/>
      <c r="P378" s="126"/>
      <c r="Q378" s="126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1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6"/>
      <c r="M379" s="126"/>
      <c r="N379" s="126"/>
      <c r="O379" s="126"/>
      <c r="P379" s="126"/>
      <c r="Q379" s="126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1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6"/>
      <c r="M380" s="126"/>
      <c r="N380" s="126"/>
      <c r="O380" s="126"/>
      <c r="P380" s="126"/>
      <c r="Q380" s="126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1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6"/>
      <c r="M381" s="126"/>
      <c r="N381" s="126"/>
      <c r="O381" s="126"/>
      <c r="P381" s="126"/>
      <c r="Q381" s="126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1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6"/>
      <c r="M382" s="126"/>
      <c r="N382" s="126"/>
      <c r="O382" s="126"/>
      <c r="P382" s="126"/>
      <c r="Q382" s="126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1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6"/>
      <c r="M383" s="126"/>
      <c r="N383" s="126"/>
      <c r="O383" s="126"/>
      <c r="P383" s="126"/>
      <c r="Q383" s="126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1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6"/>
      <c r="M384" s="126"/>
      <c r="N384" s="126"/>
      <c r="O384" s="126"/>
      <c r="P384" s="126"/>
      <c r="Q384" s="126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1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6"/>
      <c r="M385" s="126"/>
      <c r="N385" s="126"/>
      <c r="O385" s="126"/>
      <c r="P385" s="126"/>
      <c r="Q385" s="126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1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6"/>
      <c r="M386" s="126"/>
      <c r="N386" s="126"/>
      <c r="O386" s="126"/>
      <c r="P386" s="126"/>
      <c r="Q386" s="126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1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6"/>
      <c r="M387" s="126"/>
      <c r="N387" s="126"/>
      <c r="O387" s="126"/>
      <c r="P387" s="126"/>
      <c r="Q387" s="126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87"/>
      <c r="AC387" s="141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6"/>
      <c r="M388" s="126"/>
      <c r="N388" s="126"/>
      <c r="O388" s="126"/>
      <c r="P388" s="126"/>
      <c r="Q388" s="126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87"/>
      <c r="AC388" s="141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  <row r="389" spans="1:75" s="16" customFormat="1" x14ac:dyDescent="0.3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6"/>
      <c r="M389" s="126"/>
      <c r="N389" s="126"/>
      <c r="O389" s="126"/>
      <c r="P389" s="126"/>
      <c r="Q389" s="126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87"/>
      <c r="AC389" s="141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</row>
    <row r="390" spans="1:75" s="16" customFormat="1" x14ac:dyDescent="0.3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6"/>
      <c r="M390" s="126"/>
      <c r="N390" s="126"/>
      <c r="O390" s="126"/>
      <c r="P390" s="126"/>
      <c r="Q390" s="126"/>
      <c r="R390" s="1"/>
      <c r="S390" s="2"/>
      <c r="T390" s="3"/>
      <c r="U390" s="4"/>
      <c r="V390" s="4"/>
      <c r="W390" s="4"/>
      <c r="X390" s="4"/>
      <c r="Y390" s="4"/>
      <c r="Z390" s="4"/>
      <c r="AA390" s="4"/>
      <c r="AB390" s="87"/>
      <c r="AC390" s="141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</row>
    <row r="391" spans="1:75" s="16" customFormat="1" x14ac:dyDescent="0.3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6"/>
      <c r="M391" s="126"/>
      <c r="N391" s="126"/>
      <c r="O391" s="126"/>
      <c r="P391" s="126"/>
      <c r="Q391" s="126"/>
      <c r="R391" s="1"/>
      <c r="S391" s="2"/>
      <c r="T391" s="3"/>
      <c r="U391" s="4"/>
      <c r="V391" s="4"/>
      <c r="W391" s="4"/>
      <c r="X391" s="4"/>
      <c r="Y391" s="4"/>
      <c r="Z391" s="4"/>
      <c r="AA391" s="4"/>
      <c r="AB391" s="87"/>
      <c r="AC391" s="141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</row>
    <row r="392" spans="1:75" s="16" customFormat="1" x14ac:dyDescent="0.3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"/>
      <c r="S392" s="2"/>
      <c r="T392" s="3"/>
      <c r="U392" s="4"/>
      <c r="V392" s="4"/>
      <c r="W392" s="4"/>
      <c r="X392" s="4"/>
      <c r="Y392" s="4"/>
      <c r="Z392" s="4"/>
      <c r="AA392" s="4"/>
      <c r="AB392" s="87"/>
      <c r="AC392" s="141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</row>
    <row r="393" spans="1:75" s="16" customFormat="1" x14ac:dyDescent="0.3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"/>
      <c r="S393" s="2"/>
      <c r="T393" s="3"/>
      <c r="U393" s="4"/>
      <c r="V393" s="4"/>
      <c r="W393" s="4"/>
      <c r="X393" s="4"/>
      <c r="Y393" s="4"/>
      <c r="Z393" s="4"/>
      <c r="AA393" s="4"/>
      <c r="AB393" s="87"/>
      <c r="AC393" s="141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</row>
    <row r="394" spans="1:75" s="16" customFormat="1" x14ac:dyDescent="0.3">
      <c r="A394" s="127"/>
      <c r="B394" s="127"/>
      <c r="C394" s="128"/>
      <c r="D394" s="128"/>
      <c r="E394" s="128"/>
      <c r="F394" s="128"/>
      <c r="G394" s="128"/>
      <c r="H394" s="128"/>
      <c r="I394" s="127"/>
      <c r="J394" s="127"/>
      <c r="K394" s="127"/>
      <c r="L394" s="127"/>
      <c r="M394" s="127"/>
      <c r="N394" s="127"/>
      <c r="O394" s="127"/>
      <c r="P394" s="127"/>
      <c r="Q394" s="127"/>
      <c r="R394" s="94"/>
      <c r="T394" s="95"/>
      <c r="U394" s="95"/>
      <c r="V394" s="96"/>
      <c r="W394" s="96"/>
      <c r="X394" s="96"/>
      <c r="Y394" s="96"/>
      <c r="Z394" s="96"/>
      <c r="AA394" s="96"/>
      <c r="AB394" s="87"/>
      <c r="AC394" s="141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</row>
    <row r="395" spans="1:75" s="16" customFormat="1" x14ac:dyDescent="0.3">
      <c r="A395" s="127"/>
      <c r="B395" s="127"/>
      <c r="C395" s="128"/>
      <c r="D395" s="128"/>
      <c r="E395" s="128"/>
      <c r="F395" s="128"/>
      <c r="G395" s="128"/>
      <c r="H395" s="128"/>
      <c r="I395" s="127"/>
      <c r="J395" s="127"/>
      <c r="K395" s="127"/>
      <c r="L395" s="127"/>
      <c r="M395" s="127"/>
      <c r="N395" s="127"/>
      <c r="O395" s="127"/>
      <c r="P395" s="127"/>
      <c r="Q395" s="127"/>
      <c r="R395" s="94"/>
      <c r="T395" s="95"/>
      <c r="U395" s="95"/>
      <c r="V395" s="96"/>
      <c r="W395" s="96"/>
      <c r="X395" s="96"/>
      <c r="Y395" s="96"/>
      <c r="Z395" s="96"/>
      <c r="AA395" s="96"/>
      <c r="AB395" s="87"/>
      <c r="AC395" s="141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</row>
  </sheetData>
  <mergeCells count="52">
    <mergeCell ref="R150:R151"/>
    <mergeCell ref="S150:S151"/>
    <mergeCell ref="R155:R156"/>
    <mergeCell ref="S155:S156"/>
    <mergeCell ref="R158:R159"/>
    <mergeCell ref="S158:S159"/>
    <mergeCell ref="R94:R95"/>
    <mergeCell ref="S94:S95"/>
    <mergeCell ref="R97:R98"/>
    <mergeCell ref="S97:S98"/>
    <mergeCell ref="R101:R102"/>
    <mergeCell ref="S101:S102"/>
    <mergeCell ref="R78:R79"/>
    <mergeCell ref="S78:S79"/>
    <mergeCell ref="R81:R82"/>
    <mergeCell ref="S81:S82"/>
    <mergeCell ref="R70:R71"/>
    <mergeCell ref="S70:S71"/>
    <mergeCell ref="R73:R74"/>
    <mergeCell ref="S73:S74"/>
    <mergeCell ref="R76:R77"/>
    <mergeCell ref="S76:S77"/>
    <mergeCell ref="R45:R46"/>
    <mergeCell ref="S45:S46"/>
    <mergeCell ref="R64:R65"/>
    <mergeCell ref="S64:S65"/>
    <mergeCell ref="R67:R68"/>
    <mergeCell ref="S67:S68"/>
    <mergeCell ref="H15:Q16"/>
    <mergeCell ref="R111:R112"/>
    <mergeCell ref="A179:AA179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C11:AA11"/>
    <mergeCell ref="V2:AA2"/>
    <mergeCell ref="V3:AA3"/>
    <mergeCell ref="V6:AA6"/>
    <mergeCell ref="V7:AA7"/>
    <mergeCell ref="C8:AA8"/>
    <mergeCell ref="C9:AA9"/>
    <mergeCell ref="C10:AA10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2020-08-05T14:25:00Z</dcterms:modified>
</cp:coreProperties>
</file>